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7575" windowHeight="9330" activeTab="0"/>
  </bookViews>
  <sheets>
    <sheet name="Gesamtübersicht" sheetId="1" r:id="rId1"/>
    <sheet name="Finanzen" sheetId="2" r:id="rId2"/>
    <sheet name="BLB" sheetId="3" r:id="rId3"/>
    <sheet name="BLB-Träger" sheetId="4" r:id="rId4"/>
    <sheet name="JBD" sheetId="5" r:id="rId5"/>
    <sheet name="JBD Träger" sheetId="6" r:id="rId6"/>
    <sheet name="RSD A" sheetId="7" r:id="rId7"/>
    <sheet name="RSD A Träger" sheetId="8" r:id="rId8"/>
    <sheet name="RSD B" sheetId="9" r:id="rId9"/>
    <sheet name="RSD B Träger" sheetId="10" r:id="rId10"/>
    <sheet name="RSD C" sheetId="11" r:id="rId11"/>
    <sheet name="RSD C Träger" sheetId="12" r:id="rId12"/>
    <sheet name="RSD D" sheetId="13" r:id="rId13"/>
    <sheet name="RSD D Träger" sheetId="14" r:id="rId14"/>
  </sheets>
  <definedNames>
    <definedName name="_xlnm.Print_Area" localSheetId="7">'RSD A Träger'!$A$1:$E$111</definedName>
    <definedName name="_xlnm.Print_Titles" localSheetId="5">'JBD Träger'!$1:$3</definedName>
    <definedName name="_xlnm.Print_Titles" localSheetId="7">'RSD A Träger'!$1:$3</definedName>
    <definedName name="_xlnm.Print_Titles" localSheetId="9">'RSD B Träger'!$1:$3</definedName>
  </definedNames>
  <calcPr fullCalcOnLoad="1"/>
</workbook>
</file>

<file path=xl/sharedStrings.xml><?xml version="1.0" encoding="utf-8"?>
<sst xmlns="http://schemas.openxmlformats.org/spreadsheetml/2006/main" count="3873" uniqueCount="414">
  <si>
    <t>Rechtsgrundlage</t>
  </si>
  <si>
    <t>Hilfeart</t>
  </si>
  <si>
    <t>Gesamtsumme von Rechtsgrundlage</t>
  </si>
  <si>
    <t>BLB</t>
  </si>
  <si>
    <t>JBD</t>
  </si>
  <si>
    <t>RSD A</t>
  </si>
  <si>
    <t>RSD B</t>
  </si>
  <si>
    <t>RSD C</t>
  </si>
  <si>
    <t>RSD D</t>
  </si>
  <si>
    <t>§ 13, 1</t>
  </si>
  <si>
    <t>§ 13, 2</t>
  </si>
  <si>
    <t>§ 18, 3</t>
  </si>
  <si>
    <t>Begleiteter Umgang</t>
  </si>
  <si>
    <t>§ 19</t>
  </si>
  <si>
    <t>§ 27, 3</t>
  </si>
  <si>
    <t>Ambulante Psychotherapie</t>
  </si>
  <si>
    <t>Familientherapie (an festem Ort)</t>
  </si>
  <si>
    <t>Familientherapie (aufsuchende)</t>
  </si>
  <si>
    <t>Integrative Lerntherapie</t>
  </si>
  <si>
    <t>§ 29</t>
  </si>
  <si>
    <t>Soziale Gruppenarbeit</t>
  </si>
  <si>
    <t>§ 30</t>
  </si>
  <si>
    <t>Erziehungsbeistand / Betreuungshelfer</t>
  </si>
  <si>
    <t>§ 31</t>
  </si>
  <si>
    <t>Sozialpädagogische Familienhilfe</t>
  </si>
  <si>
    <t>§ 32</t>
  </si>
  <si>
    <t>Tagesgruppe</t>
  </si>
  <si>
    <t>§ 33</t>
  </si>
  <si>
    <t>Dauerpflege</t>
  </si>
  <si>
    <t>Großpflege</t>
  </si>
  <si>
    <t>Heilpädagogische Pflege</t>
  </si>
  <si>
    <t>Kurzpflege</t>
  </si>
  <si>
    <t>§ 34</t>
  </si>
  <si>
    <t>Betreutes Einzelwohnen (BEW)</t>
  </si>
  <si>
    <t>Erziehungsstellen</t>
  </si>
  <si>
    <t>Erziehungswohngruppen</t>
  </si>
  <si>
    <t>Schichtdienstgruppe</t>
  </si>
  <si>
    <t>Wohngemeinschaften (WG-BWV)</t>
  </si>
  <si>
    <t>Wohngruppen mit alt. innewohnender Bertreuung</t>
  </si>
  <si>
    <t>§ 35</t>
  </si>
  <si>
    <t>Intensive sozialpädagogische Einzelbetreuung (stat.)</t>
  </si>
  <si>
    <t>§ 35a</t>
  </si>
  <si>
    <t>Spezifische ambulante Hilfen</t>
  </si>
  <si>
    <t>4040 / 671 54 / 160</t>
  </si>
  <si>
    <t>4040 / 671 54 / 161</t>
  </si>
  <si>
    <t>4042 / 671 86 / 000</t>
  </si>
  <si>
    <t>4042 / 671 58 / 176</t>
  </si>
  <si>
    <t>4042 / 671 58 / 175</t>
  </si>
  <si>
    <t>4042 / 671 58 / 174</t>
  </si>
  <si>
    <t>4042 / 671 58 / 177</t>
  </si>
  <si>
    <t>4042 / 671 87 / 000</t>
  </si>
  <si>
    <t>4042 / 671 49 / 000</t>
  </si>
  <si>
    <t>4042 / 671 56 / 120</t>
  </si>
  <si>
    <t>4042 / 671 42 / 137</t>
  </si>
  <si>
    <t>4042 / 671 42 / 132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</si>
  <si>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</si>
  <si>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</si>
  <si>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</si>
  <si>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</si>
  <si>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</si>
  <si>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</si>
  <si>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</si>
  <si>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</si>
  <si>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4042 / 671 58 / 173</t>
  </si>
  <si>
    <t>4042 / 671 58 / 179</t>
  </si>
  <si>
    <t>4042 / 671 58 / 178</t>
  </si>
  <si>
    <t>4040 / 671 61 / 153</t>
  </si>
  <si>
    <t>4042 / 671 42 / 130</t>
  </si>
  <si>
    <t>Kapitel / Titel Unterkonto</t>
  </si>
  <si>
    <t xml:space="preserve">GESAMT : </t>
  </si>
  <si>
    <t>ggf. HHP-Ansatz</t>
  </si>
  <si>
    <t>IST-Ausgaben</t>
  </si>
  <si>
    <t>Fallzahlen</t>
  </si>
  <si>
    <t>MONAT:</t>
  </si>
  <si>
    <t>Euro / Fallzahlen</t>
  </si>
  <si>
    <t>Stand der IST-Zahlen :</t>
  </si>
  <si>
    <t>STAND: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</si>
  <si>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</si>
  <si>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</si>
  <si>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</si>
  <si>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</si>
  <si>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</si>
  <si>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</si>
  <si>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</si>
  <si>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</si>
  <si>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</si>
  <si>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4042 / 671 42 / 138</t>
  </si>
  <si>
    <t>Probe</t>
  </si>
  <si>
    <t>Unterkonto</t>
  </si>
  <si>
    <t>Kapitel / Titel /</t>
  </si>
  <si>
    <t>Intensive sozialpädagogische Einzelbetreuung (amb.)</t>
  </si>
  <si>
    <t>Sozialpädagog. Hilfen z. beruflichen u.sozialen Integration</t>
  </si>
  <si>
    <t>Sozialpädagog. begleitete außerbetriebliche Ausbildung</t>
  </si>
  <si>
    <t>§ 13, 3</t>
  </si>
  <si>
    <t>Sozialpädagog.Ausbild.maßnahme incl. Unterbringung</t>
  </si>
  <si>
    <t>4040 / 671 54 / 162</t>
  </si>
  <si>
    <t>§ 20</t>
  </si>
  <si>
    <t>Betreuung / Versorgung von Kindern in Notsituationen</t>
  </si>
  <si>
    <t>4040 / 671 43 / 000</t>
  </si>
  <si>
    <t>4042 / 671 42 / 139</t>
  </si>
  <si>
    <t>Wochenpflege</t>
  </si>
  <si>
    <t>Teilstationäre Familienpflege</t>
  </si>
  <si>
    <t>§ 32, 2</t>
  </si>
  <si>
    <t>Beratung und Begleitung von Pflegeeltern</t>
  </si>
  <si>
    <t>§42</t>
  </si>
  <si>
    <t>Krisenintervention/Inobhutnahme-Fam.Bereitschaftsbetr.</t>
  </si>
  <si>
    <t>4042 / 671 45 / 141</t>
  </si>
  <si>
    <t>Sozialpädagog. Krisenintervention-Unterbringung</t>
  </si>
  <si>
    <t>Sozialpädagog. Krisenintervention-Erstberatung</t>
  </si>
  <si>
    <t>4042 / 671 45 / 142</t>
  </si>
  <si>
    <t>Unterbringung in Notdiensten freier Träger</t>
  </si>
  <si>
    <t>4040 / 671 23 / 172</t>
  </si>
  <si>
    <t>4040 / 671 23 / 173</t>
  </si>
  <si>
    <t>4040 / 671 23 / 171</t>
  </si>
  <si>
    <t>Gem. Wohnform f.Mütter/Väter u.Kind.-rund-um-die-Uhr-Versorg.</t>
  </si>
  <si>
    <t>Gem. Wohnform f.Mütter/Väter u.Kind-Betr.in Einzelwohneinheiten</t>
  </si>
  <si>
    <t>§ 21</t>
  </si>
  <si>
    <t>Notwendige Unterbringung z.Erfüllung der Schulpflicht</t>
  </si>
  <si>
    <t>Kapitel / Titel / Ukto</t>
  </si>
  <si>
    <t>Betrag</t>
  </si>
  <si>
    <t>Beträge</t>
  </si>
  <si>
    <t>€</t>
  </si>
  <si>
    <t>Fälle insgesamt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</si>
  <si>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</si>
  <si>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</si>
  <si>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</si>
  <si>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</si>
  <si>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</si>
  <si>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</si>
  <si>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</si>
  <si>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</si>
  <si>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</si>
  <si>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</si>
  <si>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</si>
  <si>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</si>
  <si>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</si>
  <si>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</si>
  <si>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</si>
  <si>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 xml:space="preserve">Prognose </t>
  </si>
  <si>
    <t>BEW+BVW greifen auf denselben Titel zurück</t>
  </si>
  <si>
    <t>4042 / 671 31 / 000*</t>
  </si>
  <si>
    <t>4042 / 671 42 / 140**</t>
  </si>
  <si>
    <t>Modulkosten Betreuung v.Pflegeeltern durch freie Fträger</t>
  </si>
  <si>
    <t>s.o.</t>
  </si>
  <si>
    <t>Träger</t>
  </si>
  <si>
    <t>Hilfegewährungsort</t>
  </si>
  <si>
    <t>Anzahl</t>
  </si>
  <si>
    <t>Rechts-</t>
  </si>
  <si>
    <t>grundlage</t>
  </si>
  <si>
    <t xml:space="preserve">Anzahl </t>
  </si>
  <si>
    <t>Gruppen-</t>
  </si>
  <si>
    <t>Vollzeitpflege (vorm.Dauerpflege)</t>
  </si>
  <si>
    <t>Vollzeitpflege m.erweit.Förderbedarf (vorm.Heilpädagog.Pflege)</t>
  </si>
  <si>
    <t>befristete Vollzeitpflege (vorm.Kurzpflege)</t>
  </si>
  <si>
    <t>für 2005: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</si>
  <si>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</si>
  <si>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</si>
  <si>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</si>
  <si>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</si>
  <si>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</si>
  <si>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</si>
  <si>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</si>
  <si>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</si>
  <si>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</si>
  <si>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</si>
  <si>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</si>
  <si>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4042 / 671 45 / 144</t>
  </si>
  <si>
    <t>Sozialpädagogische begleitete außerbetriebliche Ausbildung</t>
  </si>
  <si>
    <t>Jugendausbildungszentrum</t>
  </si>
  <si>
    <t>Bezirk</t>
  </si>
  <si>
    <t>Betreuung und Versorgung in Notsituationen</t>
  </si>
  <si>
    <t>Weg der Mitte</t>
  </si>
  <si>
    <t>Dipl. Psych. Koppe, Erdmuthe</t>
  </si>
  <si>
    <t>Kühnen, Peter Therapiepraxis</t>
  </si>
  <si>
    <t>Kunsttherapiepraxis U. Rauch</t>
  </si>
  <si>
    <t>ppp Therapiepraxis</t>
  </si>
  <si>
    <t>Psych. Therapie- und Entwicklungsförderung e.V.</t>
  </si>
  <si>
    <t>Psych.Praxis f.Kinder u. Jugendliche</t>
  </si>
  <si>
    <t>Contact</t>
  </si>
  <si>
    <t>Famos e. V.</t>
  </si>
  <si>
    <t>K.I.D.S. e.V</t>
  </si>
  <si>
    <t>Lebenshilfe BAB gGmbH</t>
  </si>
  <si>
    <t>Rill, Edeltraud</t>
  </si>
  <si>
    <t>Berlin</t>
  </si>
  <si>
    <t>Tannenhof Berlin-Brandenburg e.V.</t>
  </si>
  <si>
    <t>Vollzeitpflege (vorm. Dauerpflege)</t>
  </si>
  <si>
    <t>Andere Bundesländer</t>
  </si>
  <si>
    <t>Vollzeitpflege mit erweitertem Föderbedarf (vorm. Heilpädag. Pflege)</t>
  </si>
  <si>
    <t>Bus-Service-Berlin</t>
  </si>
  <si>
    <t>Clearingst. "Sozialarbeit u. Segeln"</t>
  </si>
  <si>
    <t>St. Josef Kinderheim</t>
  </si>
  <si>
    <t>Kleeblatt GmbH</t>
  </si>
  <si>
    <t>Brandenburg</t>
  </si>
  <si>
    <t>Beißer, Dipl.Psych. Katharina</t>
  </si>
  <si>
    <t>Kunstpraxis Moritz</t>
  </si>
  <si>
    <t>Kunsttherapiepraxis Moritz</t>
  </si>
  <si>
    <t>Zephir e.V.</t>
  </si>
  <si>
    <t>Berthold-Otto-Schule</t>
  </si>
  <si>
    <t>K*I*D*S* e.V.</t>
  </si>
  <si>
    <t>Ausbildungswerk Kreuzberg</t>
  </si>
  <si>
    <t>universalstiftung</t>
  </si>
  <si>
    <t>Universalstiftung H. Ziegner</t>
  </si>
  <si>
    <t>Werkhof</t>
  </si>
  <si>
    <t>akc</t>
  </si>
  <si>
    <t>Don Bosco Heim</t>
  </si>
  <si>
    <t>forum kreuzberg</t>
  </si>
  <si>
    <t>JAZ</t>
  </si>
  <si>
    <t>kiezküchen</t>
  </si>
  <si>
    <t>Gemeinsame Wohnformen für Mütter/Väter und Kinder - Einzelwohnen mit Kinderbetreuung</t>
  </si>
  <si>
    <t>EJF</t>
  </si>
  <si>
    <t>Bostan, Dede</t>
  </si>
  <si>
    <t>Drogennotdienst Escape</t>
  </si>
  <si>
    <t>Luisenstift</t>
  </si>
  <si>
    <t>Pflegefamilie</t>
  </si>
  <si>
    <t>Sozialarbeit und Segeln e.V.</t>
  </si>
  <si>
    <t>Schultz-Hencke-Haus</t>
  </si>
  <si>
    <t>Schulz-Hencke-Haus</t>
  </si>
  <si>
    <t>CJD Wolfstein</t>
  </si>
  <si>
    <t>Evangelisches Klubheim e.V.</t>
  </si>
  <si>
    <t>abw e.V.</t>
  </si>
  <si>
    <t>VJB e.V.</t>
  </si>
  <si>
    <t>Berthold-Martin-Heim</t>
  </si>
  <si>
    <t>Jugendsozialwerk Nordhausen</t>
  </si>
  <si>
    <t>Mansfeld-Löbbecke-Stiftung</t>
  </si>
  <si>
    <t>EJF e. V.</t>
  </si>
  <si>
    <t>Ev. Johannesstift</t>
  </si>
  <si>
    <t>Sozalarbeit &amp; Segeln</t>
  </si>
  <si>
    <t>TWG Stegl. E.V.</t>
  </si>
  <si>
    <t>Jugendheim Lehnin</t>
  </si>
  <si>
    <t>Penkefitz</t>
  </si>
  <si>
    <t>Hasret e.v.</t>
  </si>
  <si>
    <t>NHW</t>
  </si>
  <si>
    <t>Intensive sozialpädagogische Einzelbetreuung (ambulant)</t>
  </si>
  <si>
    <t>Ausland</t>
  </si>
  <si>
    <t>Don Bosco Berlin</t>
  </si>
  <si>
    <t>Intensive sozialpädagogische Einzelbetreuung (stationär)</t>
  </si>
  <si>
    <t>Petz e. V.</t>
  </si>
  <si>
    <t>internationaler Bund</t>
  </si>
  <si>
    <t>Dipl. Psych Witte, Irmtraut</t>
  </si>
  <si>
    <t>Legastheniezentrum-Schöneberg</t>
  </si>
  <si>
    <t>Meier,Salwa Therapeutengemeinschaft</t>
  </si>
  <si>
    <t>Praxis Pleß-Adamczyk</t>
  </si>
  <si>
    <t>Psych.Praxis M. Meisterjahn</t>
  </si>
  <si>
    <t>Therapeutin Remy</t>
  </si>
  <si>
    <t>Therapiepraxis</t>
  </si>
  <si>
    <t>Erdmuthe Koppe</t>
  </si>
  <si>
    <t>Fr. Kämper-Zintgraf</t>
  </si>
  <si>
    <t>Goll, Martin Therapiepraxis</t>
  </si>
  <si>
    <t>Puschke Therapiepraxis</t>
  </si>
  <si>
    <t>F A B e.V.</t>
  </si>
  <si>
    <t>GeSAB</t>
  </si>
  <si>
    <t>Neues Wohnen im Kiez</t>
  </si>
  <si>
    <t>Praxis Langer</t>
  </si>
  <si>
    <t xml:space="preserve">Langer gGmbH, soz.päd. Praxis </t>
  </si>
  <si>
    <t>Phoenix GbR</t>
  </si>
  <si>
    <t>Die Wille/VSJ</t>
  </si>
  <si>
    <t>EFJ</t>
  </si>
  <si>
    <t>Esperanto</t>
  </si>
  <si>
    <t>Soz.päd.Praxis Langner</t>
  </si>
  <si>
    <t>Unerhört e.V.</t>
  </si>
  <si>
    <t>Schultz-Hencke-Heime</t>
  </si>
  <si>
    <t>Ev. Jugendhilfe Geltow</t>
  </si>
  <si>
    <t>Wadzeck-Stiftung</t>
  </si>
  <si>
    <t>befristete Vollzeitpflege (vorm. Kurzpflege)</t>
  </si>
  <si>
    <t>Independent Living</t>
  </si>
  <si>
    <t>Jakus e.V.</t>
  </si>
  <si>
    <t>Leben Lernen e V.</t>
  </si>
  <si>
    <t>Kinder- und Jugendheim Stulz, Schriever´sche St.</t>
  </si>
  <si>
    <t>NHW Kinderschutzstellen</t>
  </si>
  <si>
    <t>Brügger Hof GbR</t>
  </si>
  <si>
    <t>Alte Schule Bunsoh</t>
  </si>
  <si>
    <t>Diak. Heime Kästorf</t>
  </si>
  <si>
    <t>Er.Ste.Trägergesellschaft</t>
  </si>
  <si>
    <t>Heilpädagogisches Kinderheim Arenholz</t>
  </si>
  <si>
    <t>Haus Conradshöhe</t>
  </si>
  <si>
    <t>Jugendwohnen im kiez</t>
  </si>
  <si>
    <t>Mariaschutz</t>
  </si>
  <si>
    <t xml:space="preserve">NEUHland </t>
  </si>
  <si>
    <t>Pestalozzi-Fröbel-Haus</t>
  </si>
  <si>
    <t>Kinderheim St. Monika</t>
  </si>
  <si>
    <t>Königin-Luise-Stiftung</t>
  </si>
  <si>
    <t>St. Monika Kinder- u. Jugendheim</t>
  </si>
  <si>
    <t>Par-Ce-Val</t>
  </si>
  <si>
    <t>Kinderheim Guldeholz</t>
  </si>
  <si>
    <t>Wohngruppe Russe</t>
  </si>
  <si>
    <t>JAW Verbundheim Reinickendorf</t>
  </si>
  <si>
    <t>Caritas Jugendhilfe GmbH</t>
  </si>
  <si>
    <t>ADV</t>
  </si>
  <si>
    <t>Pro Max e.V.</t>
  </si>
  <si>
    <t>P sycho. Therap. Praxis</t>
  </si>
  <si>
    <t>PTE Brehmer</t>
  </si>
  <si>
    <t>Legastheniezentrum-Schöneberg e. V.</t>
  </si>
  <si>
    <t>Möller, Christine Therapiepraxis</t>
  </si>
  <si>
    <t>Rosansky, Norbert Therapiepraxis</t>
  </si>
  <si>
    <t>Siebenbürger-Feldhaus, Inge Therapiepraxis</t>
  </si>
  <si>
    <t>Zentrum z. Therapie d. Rechenschw.</t>
  </si>
  <si>
    <t>sternthal e.V.</t>
  </si>
  <si>
    <t>Waldorfschule Potsdam</t>
  </si>
  <si>
    <t>Alte Feuerwache</t>
  </si>
  <si>
    <t>Brinkmöller, Heidemarie Therapiepraxis</t>
  </si>
  <si>
    <t>Kropf, Dipl-Psych.</t>
  </si>
  <si>
    <t>Lindner, Kurt Therapiepraxis</t>
  </si>
  <si>
    <t>Albrecht,Gediga,Neale,Meier Therapiepraxis</t>
  </si>
  <si>
    <t>DGVT</t>
  </si>
  <si>
    <t>Fibel e.V.</t>
  </si>
  <si>
    <t>Thiel, E., Dipl. Psych.</t>
  </si>
  <si>
    <t>Kohnen, Elisabeth</t>
  </si>
  <si>
    <t>Psych. Praxis Suchlandstr.</t>
  </si>
  <si>
    <t>Clara-Clearingstelle</t>
  </si>
  <si>
    <t>AmSel GbR</t>
  </si>
  <si>
    <t>Lernth.Praxis Christoph &amp; Kümmel</t>
  </si>
  <si>
    <t xml:space="preserve">JAW </t>
  </si>
  <si>
    <t>Verbund Soziale Arbeit</t>
  </si>
  <si>
    <t>Phönix GbR</t>
  </si>
  <si>
    <t>Famos</t>
  </si>
  <si>
    <t>Diakonieverbund Schweicheln</t>
  </si>
  <si>
    <t>EJF Haus am Fichteberg</t>
  </si>
  <si>
    <t>JAW BEW</t>
  </si>
  <si>
    <t>JAW Haus Lankwitz</t>
  </si>
  <si>
    <t>JAW Friedenau BEW</t>
  </si>
  <si>
    <t>Päd. Verbund Lindenhof</t>
  </si>
  <si>
    <t>Heilpäd. Wohngruppen Penkefitz</t>
  </si>
  <si>
    <t>Leben(s)zeit gemeinn. Fördergesellsch.mbH</t>
  </si>
  <si>
    <t>Caroline-von-Heydebrand-Schule</t>
  </si>
  <si>
    <t>Haus Conradshöhe-Clara-Clearingstelle</t>
  </si>
  <si>
    <t>Alte Schule Lindau</t>
  </si>
  <si>
    <t>Lebensgemeinschaft Nordland</t>
  </si>
  <si>
    <t>Schultz-Hencke-Heime-Kiel</t>
  </si>
  <si>
    <t>Karuna e. V.,  Zwischenland</t>
  </si>
  <si>
    <t>Kinderheim Sancta Maria.</t>
  </si>
  <si>
    <t>Sancta Maria KH</t>
  </si>
  <si>
    <t>JAW Haus Buckow</t>
  </si>
  <si>
    <t>Dipl. Psych Kropf, Andrea</t>
  </si>
  <si>
    <t>Dipl. Psych. Keil</t>
  </si>
  <si>
    <t>Fr. Eva Schindling</t>
  </si>
  <si>
    <t>Fill GbR</t>
  </si>
  <si>
    <t>Jugenddorf Christopherus-Schule</t>
  </si>
  <si>
    <t>Kath. St. Hildegard Schule</t>
  </si>
  <si>
    <t>§ 42/43</t>
  </si>
  <si>
    <t>Unterbr. Infolge der Inobhutnahme/Sozialpäd. Krisenintervention</t>
  </si>
  <si>
    <t>Claeringstelle Clara</t>
  </si>
  <si>
    <t>khs metallbau</t>
  </si>
  <si>
    <t>Gemeinsame Wohnformen für Mütter/Väter und Kinder - 24 Std.</t>
  </si>
  <si>
    <t>EFJ Mutter-Kind-Haus</t>
  </si>
  <si>
    <t>EJF e. V. Mutter-Kind-Haus</t>
  </si>
  <si>
    <t>Keil, Esther-Maria</t>
  </si>
  <si>
    <t>Praxis Bundesallee</t>
  </si>
  <si>
    <t>Psycholog. Praxis Suchlandstraße</t>
  </si>
  <si>
    <t>Diol. Psych. Keil</t>
  </si>
  <si>
    <t>Dipl. Psych. Dr. Arabu</t>
  </si>
  <si>
    <t>Pferdeprojekt e.V.</t>
  </si>
  <si>
    <t>PTE Linker</t>
  </si>
  <si>
    <t>Timmermann</t>
  </si>
  <si>
    <t>Schmidt , Tanja</t>
  </si>
  <si>
    <t>berliner institut f. familienth.</t>
  </si>
  <si>
    <t>ZTR Berlin</t>
  </si>
  <si>
    <t>Zusammenwirken im Familienk.</t>
  </si>
  <si>
    <t>JAW Quastheide</t>
  </si>
  <si>
    <t>Phoenix</t>
  </si>
  <si>
    <t>sozialpädag.praxis</t>
  </si>
  <si>
    <t>ALEP e.V.</t>
  </si>
  <si>
    <t>Evin e.V. Kulturinsel</t>
  </si>
  <si>
    <t>INDI gGmbH</t>
  </si>
  <si>
    <t>Jugendhaus Friedrichshain</t>
  </si>
  <si>
    <t>WeGe ins Leben</t>
  </si>
  <si>
    <t>Zwischenstation e.V.</t>
  </si>
  <si>
    <t>Internationales Jugendwohnen</t>
  </si>
  <si>
    <t>JAW Haus Königsallee</t>
  </si>
  <si>
    <t>GFB-Heimverbund</t>
  </si>
  <si>
    <t>Andreas Grünig "Peter Pan"</t>
  </si>
  <si>
    <t>Elisabethheim Havetoft</t>
  </si>
  <si>
    <t>Kdh. Penkefitz</t>
  </si>
  <si>
    <t>Kinderhaus Zur Mühle</t>
  </si>
  <si>
    <t>Bürgerhaus</t>
  </si>
  <si>
    <t>Jugendaufbauwerk Berlin</t>
  </si>
  <si>
    <t>Jugendhaus Weißensee</t>
  </si>
  <si>
    <t>Paul Gerhard Werk</t>
  </si>
  <si>
    <t>FSD Stiftung</t>
  </si>
  <si>
    <t>JAW Päd. Verbund Lindenhof</t>
  </si>
  <si>
    <t>Jugendwohnheim Wupperstr.</t>
  </si>
  <si>
    <t>Soz. Kath. Frauen, Zentrale e.V.</t>
  </si>
  <si>
    <t>Christiani, Hofgemeinschaft Falkenhorst</t>
  </si>
  <si>
    <t>DRK Interkulturelle Mädchenwohngemeinschaft</t>
  </si>
  <si>
    <t>VSPI Kinderhaus Norgaardholz</t>
  </si>
  <si>
    <t>Kinderheimat Gifhorn-Jugendwohngem.</t>
  </si>
  <si>
    <t>Dipl. Psych Maischein</t>
  </si>
  <si>
    <t>Dipl. Psych. R. Rothe</t>
  </si>
  <si>
    <t>Emil Molt Schule</t>
  </si>
  <si>
    <t>Harten , Martin</t>
  </si>
  <si>
    <t>Paetec</t>
  </si>
  <si>
    <t>Psycho.Therap.Ambulanz Potsdam</t>
  </si>
  <si>
    <t>AmBerCo</t>
  </si>
  <si>
    <t>Compass</t>
  </si>
  <si>
    <t>schultz-Hencke-Haus Brandenburg</t>
  </si>
  <si>
    <t>Albert Schweitzer Kd. Dorf</t>
  </si>
  <si>
    <t>EJF Villa Regenbogen</t>
  </si>
  <si>
    <t>JAW  Kaiserstr. 124</t>
  </si>
  <si>
    <t>Kdh. Neumünster</t>
  </si>
  <si>
    <t>Kinder-u. Jugendhilfeverbund e.V. (Kiel)</t>
  </si>
  <si>
    <t>Alte Ziegelei Rädel</t>
  </si>
  <si>
    <t>Diak. Werk Oder-Spree</t>
  </si>
  <si>
    <t>Schulz-Hencke-Haus Brandenburg</t>
  </si>
  <si>
    <t xml:space="preserve">Sächs. Landesgymnasium St. Afra </t>
  </si>
  <si>
    <t>Eiderhaus</t>
  </si>
  <si>
    <t>Haus an der Förde</t>
  </si>
  <si>
    <t>Diakonie-Jugendhilfestation</t>
  </si>
  <si>
    <t>Ruß, Dr. Hans-Jürgen</t>
  </si>
  <si>
    <t>Ursula Keller</t>
  </si>
  <si>
    <t>Dipl. Psych. El Sharhouli</t>
  </si>
  <si>
    <t>psych.Praxis Bundesa. Meier</t>
  </si>
  <si>
    <t>Kunstpraxis Rauch</t>
  </si>
  <si>
    <t xml:space="preserve"> 12.08.2005</t>
  </si>
  <si>
    <t>Monats-IST:</t>
  </si>
  <si>
    <t>17.1.2006 / Jahresrevision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</si>
</sst>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b/>
      <sz val="8.2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.75"/>
      <name val="Arial"/>
      <family val="0"/>
    </font>
    <font>
      <sz val="9.25"/>
      <name val="Arial"/>
      <family val="2"/>
    </font>
    <font>
      <b/>
      <sz val="9.5"/>
      <name val="Arial"/>
      <family val="0"/>
    </font>
    <font>
      <sz val="5.75"/>
      <name val="Arial"/>
      <family val="0"/>
    </font>
    <font>
      <sz val="8.5"/>
      <name val="Arial"/>
      <family val="0"/>
    </font>
    <font>
      <u val="single"/>
      <sz val="10"/>
      <name val="Arial"/>
      <family val="2"/>
    </font>
    <font>
      <b/>
      <sz val="10.25"/>
      <name val="Arial"/>
      <family val="0"/>
    </font>
    <font>
      <b/>
      <sz val="9.25"/>
      <name val="Arial"/>
      <family val="0"/>
    </font>
    <font>
      <b/>
      <u val="doubleAccounting"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4" borderId="0" xfId="0" applyFont="1" applyFill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2" fillId="5" borderId="0" xfId="0" applyFont="1" applyFill="1" applyAlignment="1">
      <alignment/>
    </xf>
    <xf numFmtId="4" fontId="1" fillId="6" borderId="0" xfId="0" applyNumberFormat="1" applyFont="1" applyFill="1" applyAlignment="1">
      <alignment/>
    </xf>
    <xf numFmtId="4" fontId="16" fillId="6" borderId="0" xfId="0" applyNumberFormat="1" applyFont="1" applyFill="1" applyAlignment="1">
      <alignment/>
    </xf>
    <xf numFmtId="17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Gesamtübersicht!$D$54:$D$56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45"/>
          <c:y val="0.276"/>
          <c:w val="0.5105"/>
          <c:h val="0.60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75"/>
          <c:y val="0.4415"/>
          <c:w val="0.07275"/>
          <c:h val="0.2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05"/>
          <c:y val="0.26375"/>
          <c:w val="0.511"/>
          <c:h val="0.63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25"/>
          <c:y val="0.44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"/>
          <c:y val="0.24725"/>
          <c:w val="0.57225"/>
          <c:h val="0.67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75"/>
          <c:y val="0.4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Hilfeanteile der RSD's, BLB und JBD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Gesamtübersicht!$E$49:$J$49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525"/>
          <c:y val="0.31075"/>
          <c:w val="0.5705"/>
          <c:h val="0.50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JBD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JBD!$C$54:$C$56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Jugendberatung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JBD!$F$54:$F$56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21725"/>
          <c:w val="0.55825"/>
          <c:h val="0.63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"/>
          <c:y val="0.4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35"/>
          <c:y val="0.203"/>
          <c:w val="0.51975"/>
          <c:h val="0.6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4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0.6005</cdr:x>
      <cdr:y>0.333</cdr:y>
    </cdr:from>
    <cdr:to>
      <cdr:x>0.621</cdr:x>
      <cdr:y>0.34025</cdr:y>
    </cdr:to>
    <cdr:sp>
      <cdr:nvSpPr>
        <cdr:cNvPr id="1" name="TextBox 1"/>
        <cdr:cNvSpPr txBox="1">
          <a:spLocks noChangeArrowheads="1"/>
        </cdr:cNvSpPr>
      </cdr:nvSpPr>
      <cdr:spPr>
        <a:xfrm>
          <a:off x="2505075" y="885825"/>
          <a:ext cx="8572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0.58575</cdr:x>
      <cdr:y>0.825</cdr:y>
    </cdr:from>
    <cdr:to>
      <cdr:x>0.60625</cdr:x>
      <cdr:y>0.83225</cdr:y>
    </cdr:to>
    <cdr:sp>
      <cdr:nvSpPr>
        <cdr:cNvPr id="2" name="TextBox 2"/>
        <cdr:cNvSpPr txBox="1">
          <a:spLocks noChangeArrowheads="1"/>
        </cdr:cNvSpPr>
      </cdr:nvSpPr>
      <cdr:spPr>
        <a:xfrm>
          <a:off x="2438400" y="2200275"/>
          <a:ext cx="8572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0.04425</cdr:x>
      <cdr:y>0.46625</cdr:y>
    </cdr:from>
    <cdr:to>
      <cdr:x>0.06475</cdr:x>
      <cdr:y>0.4735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1238250"/>
          <a:ext cx="8572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0.715</cdr:x>
      <cdr:y>0.26625</cdr:y>
    </cdr:from>
    <cdr:to>
      <cdr:x>0.916</cdr:x>
      <cdr:y>0.4065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714375"/>
          <a:ext cx="6858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0.2765</cdr:x>
      <cdr:y>0.92475</cdr:y>
    </cdr:from>
    <cdr:to>
      <cdr:x>0.62575</cdr:x>
      <cdr:y>0.9985</cdr:y>
    </cdr:to>
    <cdr:sp>
      <cdr:nvSpPr>
        <cdr:cNvPr id="2" name="TextBox 2"/>
        <cdr:cNvSpPr txBox="1">
          <a:spLocks noChangeArrowheads="1"/>
        </cdr:cNvSpPr>
      </cdr:nvSpPr>
      <cdr:spPr>
        <a:xfrm>
          <a:off x="933450" y="2505075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0.01075</cdr:x>
      <cdr:y>0.21875</cdr:y>
    </cdr:from>
    <cdr:to>
      <cdr:x>0.30675</cdr:x>
      <cdr:y>0.2925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590550"/>
          <a:ext cx="1009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0.66875</cdr:x>
      <cdr:y>0.2765</cdr:y>
    </cdr:from>
    <cdr:to>
      <cdr:x>0.94</cdr:x>
      <cdr:y>0.34975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752475"/>
          <a:ext cx="1028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0.644</cdr:x>
      <cdr:y>0.65575</cdr:y>
    </cdr:from>
    <cdr:to>
      <cdr:x>0.953</cdr:x>
      <cdr:y>0.729</cdr:y>
    </cdr:to>
    <cdr:sp>
      <cdr:nvSpPr>
        <cdr:cNvPr id="2" name="TextBox 2"/>
        <cdr:cNvSpPr txBox="1">
          <a:spLocks noChangeArrowheads="1"/>
        </cdr:cNvSpPr>
      </cdr:nvSpPr>
      <cdr:spPr>
        <a:xfrm>
          <a:off x="2438400" y="1790700"/>
          <a:ext cx="1171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0.01925</cdr:x>
      <cdr:y>0.84775</cdr:y>
    </cdr:from>
    <cdr:to>
      <cdr:x>0.2855</cdr:x>
      <cdr:y>0.921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" y="2314575"/>
          <a:ext cx="1009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28575</xdr:rowOff>
    </xdr:from>
    <xdr:to>
      <xdr:col>1</xdr:col>
      <xdr:colOff>2867025</xdr:colOff>
      <xdr:row>73</xdr:row>
      <xdr:rowOff>152400</xdr:rowOff>
    </xdr:to>
    <xdr:graphicFrame>
      <xdr:nvGraphicFramePr>
        <xdr:cNvPr id="1" name="Chart 2"/>
        <xdr:cNvGraphicFramePr/>
      </xdr:nvGraphicFramePr>
      <xdr:xfrm>
        <a:off x="238125" y="9258300"/>
        <a:ext cx="34099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2943225</xdr:colOff>
      <xdr:row>57</xdr:row>
      <xdr:rowOff>38100</xdr:rowOff>
    </xdr:from>
    <xdr:to>
      <xdr:col>6</xdr:col>
      <xdr:colOff>104775</xdr:colOff>
      <xdr:row>74</xdr:row>
      <xdr:rowOff>19050</xdr:rowOff>
    </xdr:to>
    <xdr:graphicFrame>
      <xdr:nvGraphicFramePr>
        <xdr:cNvPr id="2" name="Chart 3"/>
        <xdr:cNvGraphicFramePr/>
      </xdr:nvGraphicFramePr>
      <xdr:xfrm>
        <a:off x="3724275" y="9267825"/>
        <a:ext cx="37909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0.66225</cdr:x>
      <cdr:y>0.34475</cdr:y>
    </cdr:from>
    <cdr:to>
      <cdr:x>0.95025</cdr:x>
      <cdr:y>0.4255</cdr:y>
    </cdr:to>
    <cdr:sp>
      <cdr:nvSpPr>
        <cdr:cNvPr id="1" name="TextBox 1"/>
        <cdr:cNvSpPr txBox="1">
          <a:spLocks noChangeArrowheads="1"/>
        </cdr:cNvSpPr>
      </cdr:nvSpPr>
      <cdr:spPr>
        <a:xfrm>
          <a:off x="2362200" y="933450"/>
          <a:ext cx="1028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0.28325</cdr:x>
      <cdr:y>0.923</cdr:y>
    </cdr:from>
    <cdr:to>
      <cdr:x>0.6165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2505075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</cdr:x>
      <cdr:y>0.39975</cdr:y>
    </cdr:from>
    <cdr:to>
      <cdr:x>0.28525</cdr:x>
      <cdr:y>0.47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076325"/>
          <a:ext cx="1019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0.64625</cdr:x>
      <cdr:y>0.214</cdr:y>
    </cdr:from>
    <cdr:to>
      <cdr:x>0.93125</cdr:x>
      <cdr:y>0.295</cdr:y>
    </cdr:to>
    <cdr:sp>
      <cdr:nvSpPr>
        <cdr:cNvPr id="1" name="TextBox 1"/>
        <cdr:cNvSpPr txBox="1">
          <a:spLocks noChangeArrowheads="1"/>
        </cdr:cNvSpPr>
      </cdr:nvSpPr>
      <cdr:spPr>
        <a:xfrm>
          <a:off x="2324100" y="571500"/>
          <a:ext cx="1028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0.64775</cdr:x>
      <cdr:y>0.40475</cdr:y>
    </cdr:from>
    <cdr:to>
      <cdr:x>0.975</cdr:x>
      <cdr:y>0.48575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1085850"/>
          <a:ext cx="1181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</cdr:x>
      <cdr:y>0.69225</cdr:y>
    </cdr:from>
    <cdr:to>
      <cdr:x>0.27975</cdr:x>
      <cdr:y>0.77325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866900"/>
          <a:ext cx="1009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58</xdr:row>
      <xdr:rowOff>28575</xdr:rowOff>
    </xdr:from>
    <xdr:to>
      <xdr:col>1</xdr:col>
      <xdr:colOff>2971800</xdr:colOff>
      <xdr:row>74</xdr:row>
      <xdr:rowOff>152400</xdr:rowOff>
    </xdr:to>
    <xdr:graphicFrame>
      <xdr:nvGraphicFramePr>
        <xdr:cNvPr id="1" name="Chart 2"/>
        <xdr:cNvGraphicFramePr/>
      </xdr:nvGraphicFramePr>
      <xdr:xfrm>
        <a:off x="180975" y="9420225"/>
        <a:ext cx="35718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3095625</xdr:colOff>
      <xdr:row>58</xdr:row>
      <xdr:rowOff>28575</xdr:rowOff>
    </xdr:from>
    <xdr:to>
      <xdr:col>6</xdr:col>
      <xdr:colOff>76200</xdr:colOff>
      <xdr:row>74</xdr:row>
      <xdr:rowOff>142875</xdr:rowOff>
    </xdr:to>
    <xdr:graphicFrame>
      <xdr:nvGraphicFramePr>
        <xdr:cNvPr id="2" name="Chart 3"/>
        <xdr:cNvGraphicFramePr/>
      </xdr:nvGraphicFramePr>
      <xdr:xfrm>
        <a:off x="3876675" y="9420225"/>
        <a:ext cx="36099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0.6555</cdr:x>
      <cdr:y>0.27475</cdr:y>
    </cdr:from>
    <cdr:to>
      <cdr:x>0.94225</cdr:x>
      <cdr:y>0.349</cdr:y>
    </cdr:to>
    <cdr:sp>
      <cdr:nvSpPr>
        <cdr:cNvPr id="1" name="TextBox 1"/>
        <cdr:cNvSpPr txBox="1">
          <a:spLocks noChangeArrowheads="1"/>
        </cdr:cNvSpPr>
      </cdr:nvSpPr>
      <cdr:spPr>
        <a:xfrm>
          <a:off x="2371725" y="733425"/>
          <a:ext cx="1038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0.656</cdr:x>
      <cdr:y>0.813</cdr:y>
    </cdr:from>
    <cdr:to>
      <cdr:x>0.8875</cdr:x>
      <cdr:y>0.95075</cdr:y>
    </cdr:to>
    <cdr:sp>
      <cdr:nvSpPr>
        <cdr:cNvPr id="2" name="TextBox 2"/>
        <cdr:cNvSpPr txBox="1">
          <a:spLocks noChangeArrowheads="1"/>
        </cdr:cNvSpPr>
      </cdr:nvSpPr>
      <cdr:spPr>
        <a:xfrm>
          <a:off x="2371725" y="2190750"/>
          <a:ext cx="8382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0.046</cdr:x>
      <cdr:y>0.42175</cdr:y>
    </cdr:from>
    <cdr:to>
      <cdr:x>0.2275</cdr:x>
      <cdr:y>0.5595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11334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</cdr:x>
      <cdr:y>0.169</cdr:y>
    </cdr:from>
    <cdr:to>
      <cdr:x>0.947</cdr:x>
      <cdr:y>0.25075</cdr:y>
    </cdr:to>
    <cdr:sp>
      <cdr:nvSpPr>
        <cdr:cNvPr id="1" name="TextBox 1"/>
        <cdr:cNvSpPr txBox="1">
          <a:spLocks noChangeArrowheads="1"/>
        </cdr:cNvSpPr>
      </cdr:nvSpPr>
      <cdr:spPr>
        <a:xfrm>
          <a:off x="2362200" y="447675"/>
          <a:ext cx="1038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0.7575</cdr:x>
      <cdr:y>0.7535</cdr:y>
    </cdr:from>
    <cdr:to>
      <cdr:x>0.983</cdr:x>
      <cdr:y>0.88525</cdr:y>
    </cdr:to>
    <cdr:sp>
      <cdr:nvSpPr>
        <cdr:cNvPr id="2" name="TextBox 2"/>
        <cdr:cNvSpPr txBox="1">
          <a:spLocks noChangeArrowheads="1"/>
        </cdr:cNvSpPr>
      </cdr:nvSpPr>
      <cdr:spPr>
        <a:xfrm>
          <a:off x="2714625" y="2009775"/>
          <a:ext cx="8096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0.03575</cdr:x>
      <cdr:y>0.4855</cdr:y>
    </cdr:from>
    <cdr:to>
      <cdr:x>0.21075</cdr:x>
      <cdr:y>0.61725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1295400"/>
          <a:ext cx="6286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57</xdr:row>
      <xdr:rowOff>66675</xdr:rowOff>
    </xdr:from>
    <xdr:to>
      <xdr:col>1</xdr:col>
      <xdr:colOff>2990850</xdr:colOff>
      <xdr:row>74</xdr:row>
      <xdr:rowOff>9525</xdr:rowOff>
    </xdr:to>
    <xdr:graphicFrame>
      <xdr:nvGraphicFramePr>
        <xdr:cNvPr id="1" name="Chart 2"/>
        <xdr:cNvGraphicFramePr/>
      </xdr:nvGraphicFramePr>
      <xdr:xfrm>
        <a:off x="171450" y="9258300"/>
        <a:ext cx="36195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3152775</xdr:colOff>
      <xdr:row>57</xdr:row>
      <xdr:rowOff>76200</xdr:rowOff>
    </xdr:from>
    <xdr:to>
      <xdr:col>6</xdr:col>
      <xdr:colOff>114300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3952875" y="9267825"/>
        <a:ext cx="35909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0.5955</cdr:x>
      <cdr:y>0.33175</cdr:y>
    </cdr:from>
    <cdr:to>
      <cdr:x>0.84475</cdr:x>
      <cdr:y>0.39525</cdr:y>
    </cdr:to>
    <cdr:sp>
      <cdr:nvSpPr>
        <cdr:cNvPr id="1" name="TextBox 1"/>
        <cdr:cNvSpPr txBox="1">
          <a:spLocks noChangeArrowheads="1"/>
        </cdr:cNvSpPr>
      </cdr:nvSpPr>
      <cdr:spPr>
        <a:xfrm>
          <a:off x="2038350" y="895350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0.30525</cdr:x>
      <cdr:y>0.9125</cdr:y>
    </cdr:from>
    <cdr:to>
      <cdr:x>0.5905</cdr:x>
      <cdr:y>0.976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2466975"/>
          <a:ext cx="981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</cdr:x>
      <cdr:y>0.3625</cdr:y>
    </cdr:from>
    <cdr:to>
      <cdr:x>0.24375</cdr:x>
      <cdr:y>0.426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971550"/>
          <a:ext cx="838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</cdr:x>
      <cdr:y>0.56325</cdr:y>
    </cdr:from>
    <cdr:to>
      <cdr:x>0.73575</cdr:x>
      <cdr:y>0.57025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1504950"/>
          <a:ext cx="4762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0.62775</cdr:x>
      <cdr:y>0.28825</cdr:y>
    </cdr:from>
    <cdr:to>
      <cdr:x>0.682</cdr:x>
      <cdr:y>0.3595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762000"/>
          <a:ext cx="219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JBD</a:t>
          </a:r>
        </a:p>
      </cdr:txBody>
    </cdr:sp>
  </cdr:relSizeAnchor>
  <cdr:relSizeAnchor xmlns:cdr="http://schemas.openxmlformats.org/drawingml/2006/chartDrawing">
    <cdr:from>
      <cdr:x>0.47225</cdr:x>
      <cdr:y>0.1745</cdr:y>
    </cdr:from>
    <cdr:to>
      <cdr:x>0.574</cdr:x>
      <cdr:y>0.267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895475" y="466725"/>
          <a:ext cx="4095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0.41975</cdr:x>
      <cdr:y>0.90125</cdr:y>
    </cdr:from>
    <cdr:to>
      <cdr:x>0.50725</cdr:x>
      <cdr:y>0.9725</cdr:y>
    </cdr:to>
    <cdr:sp>
      <cdr:nvSpPr>
        <cdr:cNvPr id="4" name="TextBox 4"/>
        <cdr:cNvSpPr txBox="1">
          <a:spLocks noChangeArrowheads="1"/>
        </cdr:cNvSpPr>
      </cdr:nvSpPr>
      <cdr:spPr>
        <a:xfrm>
          <a:off x="1685925" y="240982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0.195</cdr:x>
      <cdr:y>0.63325</cdr:y>
    </cdr:from>
    <cdr:to>
      <cdr:x>0.2825</cdr:x>
      <cdr:y>0.7045</cdr:y>
    </cdr:to>
    <cdr:sp>
      <cdr:nvSpPr>
        <cdr:cNvPr id="5" name="TextBox 5"/>
        <cdr:cNvSpPr txBox="1">
          <a:spLocks noChangeArrowheads="1"/>
        </cdr:cNvSpPr>
      </cdr:nvSpPr>
      <cdr:spPr>
        <a:xfrm>
          <a:off x="781050" y="168592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0.306</cdr:x>
      <cdr:y>0.1745</cdr:y>
    </cdr:from>
    <cdr:to>
      <cdr:x>0.4385</cdr:x>
      <cdr:y>0.267</cdr:y>
    </cdr:to>
    <cdr:sp>
      <cdr:nvSpPr>
        <cdr:cNvPr id="6" name="TextBox 6"/>
        <cdr:cNvSpPr txBox="1">
          <a:spLocks noChangeArrowheads="1"/>
        </cdr:cNvSpPr>
      </cdr:nvSpPr>
      <cdr:spPr>
        <a:xfrm>
          <a:off x="1228725" y="466725"/>
          <a:ext cx="5334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0.6575</cdr:x>
      <cdr:y>0.285</cdr:y>
    </cdr:from>
    <cdr:to>
      <cdr:x>0.9405</cdr:x>
      <cdr:y>0.35825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409825" y="771525"/>
          <a:ext cx="1038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0.732</cdr:x>
      <cdr:y>0.6455</cdr:y>
    </cdr:from>
    <cdr:to>
      <cdr:x>0.95275</cdr:x>
      <cdr:y>0.7745</cdr:y>
    </cdr:to>
    <cdr:sp>
      <cdr:nvSpPr>
        <cdr:cNvPr id="2" name="TextBox 2"/>
        <cdr:cNvSpPr txBox="1">
          <a:spLocks noChangeArrowheads="1"/>
        </cdr:cNvSpPr>
      </cdr:nvSpPr>
      <cdr:spPr>
        <a:xfrm>
          <a:off x="2676525" y="1762125"/>
          <a:ext cx="8096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0.00725</cdr:x>
      <cdr:y>0.7505</cdr:y>
    </cdr:from>
    <cdr:to>
      <cdr:x>0.2825</cdr:x>
      <cdr:y>0.82375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2047875"/>
          <a:ext cx="1009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57</xdr:row>
      <xdr:rowOff>38100</xdr:rowOff>
    </xdr:from>
    <xdr:to>
      <xdr:col>1</xdr:col>
      <xdr:colOff>2838450</xdr:colOff>
      <xdr:row>73</xdr:row>
      <xdr:rowOff>152400</xdr:rowOff>
    </xdr:to>
    <xdr:graphicFrame>
      <xdr:nvGraphicFramePr>
        <xdr:cNvPr id="1" name="Chart 2"/>
        <xdr:cNvGraphicFramePr/>
      </xdr:nvGraphicFramePr>
      <xdr:xfrm>
        <a:off x="190500" y="9267825"/>
        <a:ext cx="34385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3009900</xdr:colOff>
      <xdr:row>57</xdr:row>
      <xdr:rowOff>19050</xdr:rowOff>
    </xdr:from>
    <xdr:to>
      <xdr:col>6</xdr:col>
      <xdr:colOff>66675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3800475" y="9248775"/>
        <a:ext cx="36671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57</xdr:row>
      <xdr:rowOff>85725</xdr:rowOff>
    </xdr:from>
    <xdr:to>
      <xdr:col>1</xdr:col>
      <xdr:colOff>3686175</xdr:colOff>
      <xdr:row>74</xdr:row>
      <xdr:rowOff>0</xdr:rowOff>
    </xdr:to>
    <xdr:graphicFrame>
      <xdr:nvGraphicFramePr>
        <xdr:cNvPr id="1" name="Chart 1"/>
        <xdr:cNvGraphicFramePr/>
      </xdr:nvGraphicFramePr>
      <xdr:xfrm>
        <a:off x="304800" y="9315450"/>
        <a:ext cx="41719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57</xdr:row>
      <xdr:rowOff>85725</xdr:rowOff>
    </xdr:from>
    <xdr:to>
      <xdr:col>9</xdr:col>
      <xdr:colOff>314325</xdr:colOff>
      <xdr:row>74</xdr:row>
      <xdr:rowOff>9525</xdr:rowOff>
    </xdr:to>
    <xdr:graphicFrame>
      <xdr:nvGraphicFramePr>
        <xdr:cNvPr id="2" name="Chart 2"/>
        <xdr:cNvGraphicFramePr/>
      </xdr:nvGraphicFramePr>
      <xdr:xfrm>
        <a:off x="4619625" y="9315450"/>
        <a:ext cx="40290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0.617</cdr:x>
      <cdr:y>0.24175</cdr:y>
    </cdr:from>
    <cdr:to>
      <cdr:x>0.86625</cdr:x>
      <cdr:y>0.305</cdr:y>
    </cdr:to>
    <cdr:sp>
      <cdr:nvSpPr>
        <cdr:cNvPr id="1" name="TextBox 1"/>
        <cdr:cNvSpPr txBox="1">
          <a:spLocks noChangeArrowheads="1"/>
        </cdr:cNvSpPr>
      </cdr:nvSpPr>
      <cdr:spPr>
        <a:xfrm>
          <a:off x="2114550" y="647700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0.643</cdr:x>
      <cdr:y>0.68975</cdr:y>
    </cdr:from>
    <cdr:to>
      <cdr:x>0.92825</cdr:x>
      <cdr:y>0.753</cdr:y>
    </cdr:to>
    <cdr:sp>
      <cdr:nvSpPr>
        <cdr:cNvPr id="2" name="TextBox 2"/>
        <cdr:cNvSpPr txBox="1">
          <a:spLocks noChangeArrowheads="1"/>
        </cdr:cNvSpPr>
      </cdr:nvSpPr>
      <cdr:spPr>
        <a:xfrm>
          <a:off x="2209800" y="1866900"/>
          <a:ext cx="981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0.006</cdr:x>
      <cdr:y>0.76525</cdr:y>
    </cdr:from>
    <cdr:to>
      <cdr:x>0.247</cdr:x>
      <cdr:y>0.8285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2076450"/>
          <a:ext cx="828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0.62275</cdr:x>
      <cdr:y>0.2475</cdr:y>
    </cdr:from>
    <cdr:to>
      <cdr:x>0.8975</cdr:x>
      <cdr:y>0.318</cdr:y>
    </cdr:to>
    <cdr:sp>
      <cdr:nvSpPr>
        <cdr:cNvPr id="1" name="TextBox 1"/>
        <cdr:cNvSpPr txBox="1">
          <a:spLocks noChangeArrowheads="1"/>
        </cdr:cNvSpPr>
      </cdr:nvSpPr>
      <cdr:spPr>
        <a:xfrm>
          <a:off x="2324100" y="666750"/>
          <a:ext cx="10287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0.667</cdr:x>
      <cdr:y>0.42125</cdr:y>
    </cdr:from>
    <cdr:to>
      <cdr:x>0.88325</cdr:x>
      <cdr:y>0.555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1133475"/>
          <a:ext cx="8096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0.272</cdr:x>
      <cdr:y>0.83375</cdr:y>
    </cdr:from>
    <cdr:to>
      <cdr:x>0.54175</cdr:x>
      <cdr:y>0.91125</cdr:y>
    </cdr:to>
    <cdr:sp>
      <cdr:nvSpPr>
        <cdr:cNvPr id="3" name="TextBox 3"/>
        <cdr:cNvSpPr txBox="1">
          <a:spLocks noChangeArrowheads="1"/>
        </cdr:cNvSpPr>
      </cdr:nvSpPr>
      <cdr:spPr>
        <a:xfrm>
          <a:off x="1009650" y="2247900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0</xdr:rowOff>
    </xdr:from>
    <xdr:to>
      <xdr:col>1</xdr:col>
      <xdr:colOff>2886075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238125" y="9229725"/>
        <a:ext cx="34385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3009900</xdr:colOff>
      <xdr:row>57</xdr:row>
      <xdr:rowOff>9525</xdr:rowOff>
    </xdr:from>
    <xdr:to>
      <xdr:col>6</xdr:col>
      <xdr:colOff>123825</xdr:colOff>
      <xdr:row>73</xdr:row>
      <xdr:rowOff>123825</xdr:rowOff>
    </xdr:to>
    <xdr:graphicFrame>
      <xdr:nvGraphicFramePr>
        <xdr:cNvPr id="2" name="Chart 3"/>
        <xdr:cNvGraphicFramePr/>
      </xdr:nvGraphicFramePr>
      <xdr:xfrm>
        <a:off x="3800475" y="9239250"/>
        <a:ext cx="37433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</cdr:x>
      <cdr:y>0.144</cdr:y>
    </cdr:from>
    <cdr:to>
      <cdr:x>0.79425</cdr:x>
      <cdr:y>0.208</cdr:y>
    </cdr:to>
    <cdr:sp>
      <cdr:nvSpPr>
        <cdr:cNvPr id="1" name="TextBox 1"/>
        <cdr:cNvSpPr txBox="1">
          <a:spLocks noChangeArrowheads="1"/>
        </cdr:cNvSpPr>
      </cdr:nvSpPr>
      <cdr:spPr>
        <a:xfrm>
          <a:off x="1981200" y="381000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0.59975</cdr:x>
      <cdr:y>0.8355</cdr:y>
    </cdr:from>
    <cdr:to>
      <cdr:x>0.871</cdr:x>
      <cdr:y>0.8995</cdr:y>
    </cdr:to>
    <cdr:sp>
      <cdr:nvSpPr>
        <cdr:cNvPr id="2" name="TextBox 2"/>
        <cdr:cNvSpPr txBox="1">
          <a:spLocks noChangeArrowheads="1"/>
        </cdr:cNvSpPr>
      </cdr:nvSpPr>
      <cdr:spPr>
        <a:xfrm>
          <a:off x="2143125" y="2228850"/>
          <a:ext cx="9715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0.0275</cdr:x>
      <cdr:y>0.31925</cdr:y>
    </cdr:from>
    <cdr:to>
      <cdr:x>0.259</cdr:x>
      <cdr:y>0.38325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847725"/>
          <a:ext cx="828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0.34075</cdr:x>
      <cdr:y>0.16575</cdr:y>
    </cdr:from>
    <cdr:to>
      <cdr:x>0.571</cdr:x>
      <cdr:y>0.23</cdr:y>
    </cdr:to>
    <cdr:sp>
      <cdr:nvSpPr>
        <cdr:cNvPr id="1" name="TextBox 1"/>
        <cdr:cNvSpPr txBox="1">
          <a:spLocks noChangeArrowheads="1"/>
        </cdr:cNvSpPr>
      </cdr:nvSpPr>
      <cdr:spPr>
        <a:xfrm>
          <a:off x="1266825" y="438150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0.64725</cdr:x>
      <cdr:y>0.32775</cdr:y>
    </cdr:from>
    <cdr:to>
      <cdr:x>0.91075</cdr:x>
      <cdr:y>0.392</cdr:y>
    </cdr:to>
    <cdr:sp>
      <cdr:nvSpPr>
        <cdr:cNvPr id="2" name="TextBox 2"/>
        <cdr:cNvSpPr txBox="1">
          <a:spLocks noChangeArrowheads="1"/>
        </cdr:cNvSpPr>
      </cdr:nvSpPr>
      <cdr:spPr>
        <a:xfrm>
          <a:off x="2409825" y="866775"/>
          <a:ext cx="981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0.37</cdr:x>
      <cdr:y>0.89025</cdr:y>
    </cdr:from>
    <cdr:to>
      <cdr:x>0.5975</cdr:x>
      <cdr:y>0.9545</cdr:y>
    </cdr:to>
    <cdr:sp>
      <cdr:nvSpPr>
        <cdr:cNvPr id="3" name="TextBox 3"/>
        <cdr:cNvSpPr txBox="1">
          <a:spLocks noChangeArrowheads="1"/>
        </cdr:cNvSpPr>
      </cdr:nvSpPr>
      <cdr:spPr>
        <a:xfrm>
          <a:off x="1371600" y="2371725"/>
          <a:ext cx="847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57</xdr:row>
      <xdr:rowOff>76200</xdr:rowOff>
    </xdr:from>
    <xdr:to>
      <xdr:col>1</xdr:col>
      <xdr:colOff>2905125</xdr:colOff>
      <xdr:row>74</xdr:row>
      <xdr:rowOff>0</xdr:rowOff>
    </xdr:to>
    <xdr:graphicFrame>
      <xdr:nvGraphicFramePr>
        <xdr:cNvPr id="1" name="Chart 2"/>
        <xdr:cNvGraphicFramePr/>
      </xdr:nvGraphicFramePr>
      <xdr:xfrm>
        <a:off x="114300" y="9305925"/>
        <a:ext cx="35814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2962275</xdr:colOff>
      <xdr:row>57</xdr:row>
      <xdr:rowOff>85725</xdr:rowOff>
    </xdr:from>
    <xdr:to>
      <xdr:col>6</xdr:col>
      <xdr:colOff>57150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3752850" y="9315450"/>
        <a:ext cx="37242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8515625" style="0" customWidth="1"/>
    <col min="2" max="2" width="55.7109375" style="0" bestFit="1" customWidth="1"/>
    <col min="3" max="3" width="20.57421875" style="0" bestFit="1" customWidth="1"/>
    <col min="4" max="4" width="7.421875" style="0" customWidth="1"/>
    <col min="5" max="5" width="4.7109375" style="0" bestFit="1" customWidth="1"/>
    <col min="6" max="6" width="4.57421875" style="0" bestFit="1" customWidth="1"/>
    <col min="7" max="10" width="6.7109375" style="0" bestFit="1" customWidth="1"/>
    <col min="11" max="11" width="10.57421875" style="3" bestFit="1" customWidth="1"/>
  </cols>
  <sheetData>
    <row r="1" ht="12.75">
      <c r="A1" s="7"/>
    </row>
    <row r="2" spans="3:11" ht="12.75">
      <c r="C2" s="4" t="s">
        <v>89</v>
      </c>
      <c r="D2" s="25"/>
      <c r="K2" s="3" t="s">
        <v>150</v>
      </c>
    </row>
    <row r="3" spans="1:11" ht="12.75">
      <c r="A3" s="3" t="s">
        <v>0</v>
      </c>
      <c r="B3" s="4" t="s">
        <v>1</v>
      </c>
      <c r="C3" s="4" t="s">
        <v>88</v>
      </c>
      <c r="D3" s="3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3" t="s">
        <v>72</v>
      </c>
    </row>
    <row r="4" spans="1:10" ht="12.75">
      <c r="A4" s="2" t="s">
        <v>9</v>
      </c>
      <c r="B4" t="s">
        <v>91</v>
      </c>
      <c r="C4" t="s">
        <v>43</v>
      </c>
      <c r="D4" s="24">
        <f>SUM(E4:J4)</f>
        <v>0</v>
      </c>
      <c r="E4" s="6">
        <f>SUM(BLB!C4)</f>
        <v>0</v>
      </c>
      <c r="F4" s="6">
        <f>SUM(JBD!C4)</f>
        <v>0</v>
      </c>
      <c r="G4" s="6">
        <f>SUM('RSD A'!C4)</f>
        <v>0</v>
      </c>
      <c r="H4" s="6">
        <f>SUM('RSD B'!C4)</f>
        <v>0</v>
      </c>
      <c r="I4" s="6">
        <f>SUM('RSD C'!C4)</f>
        <v>0</v>
      </c>
      <c r="J4" s="6">
        <f>SUM('RSD D'!C4)</f>
        <v>0</v>
      </c>
    </row>
    <row r="5" spans="1:10" ht="12.75">
      <c r="A5" s="2" t="s">
        <v>10</v>
      </c>
      <c r="B5" t="s">
        <v>92</v>
      </c>
      <c r="C5" t="s">
        <v>44</v>
      </c>
      <c r="D5" s="24">
        <f aca="true" t="shared" si="0" ref="D5:D47">SUM(E5:J5)</f>
        <v>37</v>
      </c>
      <c r="E5" s="6">
        <f>SUM(BLB!C5)</f>
        <v>1</v>
      </c>
      <c r="F5" s="6">
        <f>SUM(JBD!C5)</f>
        <v>20</v>
      </c>
      <c r="G5" s="6">
        <f>SUM('RSD A'!C5)</f>
        <v>10</v>
      </c>
      <c r="H5" s="6">
        <f>SUM('RSD B'!C5)</f>
        <v>3</v>
      </c>
      <c r="I5" s="6">
        <f>SUM('RSD C'!C5)</f>
        <v>3</v>
      </c>
      <c r="J5" s="6">
        <f>SUM('RSD D'!C5)</f>
        <v>0</v>
      </c>
    </row>
    <row r="6" spans="1:10" ht="12.75">
      <c r="A6" s="2" t="s">
        <v>93</v>
      </c>
      <c r="B6" t="s">
        <v>94</v>
      </c>
      <c r="C6" t="s">
        <v>95</v>
      </c>
      <c r="D6" s="24">
        <f t="shared" si="0"/>
        <v>0</v>
      </c>
      <c r="E6" s="6">
        <f>SUM(BLB!C6)</f>
        <v>0</v>
      </c>
      <c r="F6" s="6">
        <f>SUM(JBD!C6)</f>
        <v>0</v>
      </c>
      <c r="G6" s="6">
        <f>SUM('RSD A'!C6)</f>
        <v>0</v>
      </c>
      <c r="H6" s="6">
        <f>SUM('RSD B'!C6)</f>
        <v>0</v>
      </c>
      <c r="I6" s="6">
        <f>SUM('RSD C'!C6)</f>
        <v>0</v>
      </c>
      <c r="J6" s="6">
        <f>SUM('RSD D'!C6)</f>
        <v>0</v>
      </c>
    </row>
    <row r="7" spans="1:10" ht="12.75">
      <c r="A7" s="2" t="s">
        <v>11</v>
      </c>
      <c r="B7" t="s">
        <v>12</v>
      </c>
      <c r="C7" t="s">
        <v>66</v>
      </c>
      <c r="D7" s="24">
        <f t="shared" si="0"/>
        <v>2</v>
      </c>
      <c r="E7" s="6">
        <f>SUM(BLB!C7)</f>
        <v>0</v>
      </c>
      <c r="F7" s="6">
        <f>SUM(JBD!C7)</f>
        <v>0</v>
      </c>
      <c r="G7" s="6">
        <f>SUM('RSD A'!C7)</f>
        <v>1</v>
      </c>
      <c r="H7" s="6">
        <f>SUM('RSD B'!C7)</f>
        <v>0</v>
      </c>
      <c r="I7" s="6">
        <f>SUM('RSD C'!C7)</f>
        <v>0</v>
      </c>
      <c r="J7" s="6">
        <f>SUM('RSD D'!C7)</f>
        <v>1</v>
      </c>
    </row>
    <row r="8" spans="1:10" ht="12.75">
      <c r="A8" s="2" t="s">
        <v>13</v>
      </c>
      <c r="B8" t="s">
        <v>114</v>
      </c>
      <c r="C8" t="s">
        <v>113</v>
      </c>
      <c r="D8" s="24">
        <f t="shared" si="0"/>
        <v>4</v>
      </c>
      <c r="E8" s="6">
        <f>SUM(BLB!C8)</f>
        <v>0</v>
      </c>
      <c r="F8" s="6">
        <f>SUM(JBD!C8)</f>
        <v>0</v>
      </c>
      <c r="G8" s="6">
        <f>SUM('RSD A'!C8)</f>
        <v>0</v>
      </c>
      <c r="H8" s="6">
        <f>SUM('RSD B'!C8)</f>
        <v>0</v>
      </c>
      <c r="I8" s="6">
        <f>SUM('RSD C'!C8)</f>
        <v>2</v>
      </c>
      <c r="J8" s="6">
        <f>SUM('RSD D'!C8)</f>
        <v>2</v>
      </c>
    </row>
    <row r="9" spans="1:10" ht="12.75">
      <c r="A9" s="2" t="s">
        <v>13</v>
      </c>
      <c r="B9" t="s">
        <v>115</v>
      </c>
      <c r="C9" t="s">
        <v>111</v>
      </c>
      <c r="D9" s="24">
        <f t="shared" si="0"/>
        <v>1</v>
      </c>
      <c r="E9" s="6">
        <f>SUM(BLB!C9)</f>
        <v>0</v>
      </c>
      <c r="F9" s="6">
        <f>SUM(JBD!C9)</f>
        <v>1</v>
      </c>
      <c r="G9" s="6">
        <f>SUM('RSD A'!C9)</f>
        <v>0</v>
      </c>
      <c r="H9" s="6">
        <f>SUM('RSD B'!C9)</f>
        <v>0</v>
      </c>
      <c r="I9" s="6">
        <f>SUM('RSD C'!C9)</f>
        <v>0</v>
      </c>
      <c r="J9" s="6">
        <f>SUM('RSD D'!C9)</f>
        <v>0</v>
      </c>
    </row>
    <row r="10" spans="1:10" ht="12.75">
      <c r="A10" s="2" t="s">
        <v>96</v>
      </c>
      <c r="B10" t="s">
        <v>97</v>
      </c>
      <c r="C10" t="s">
        <v>98</v>
      </c>
      <c r="D10" s="24">
        <f t="shared" si="0"/>
        <v>4</v>
      </c>
      <c r="E10" s="6">
        <f>SUM(BLB!C10)</f>
        <v>1</v>
      </c>
      <c r="F10" s="6">
        <f>SUM(JBD!C10)</f>
        <v>0</v>
      </c>
      <c r="G10" s="6">
        <f>SUM('RSD A'!C10)</f>
        <v>0</v>
      </c>
      <c r="H10" s="6">
        <f>SUM('RSD B'!C10)</f>
        <v>0</v>
      </c>
      <c r="I10" s="6">
        <f>SUM('RSD C'!C10)</f>
        <v>1</v>
      </c>
      <c r="J10" s="6">
        <f>SUM('RSD D'!C10)</f>
        <v>2</v>
      </c>
    </row>
    <row r="11" spans="1:10" ht="12.75">
      <c r="A11" s="2" t="s">
        <v>116</v>
      </c>
      <c r="B11" t="s">
        <v>117</v>
      </c>
      <c r="C11" t="s">
        <v>112</v>
      </c>
      <c r="D11" s="24">
        <f t="shared" si="0"/>
        <v>0</v>
      </c>
      <c r="E11" s="6">
        <f>SUM(BLB!C11)</f>
        <v>0</v>
      </c>
      <c r="F11" s="6">
        <f>SUM(JBD!C11)</f>
        <v>0</v>
      </c>
      <c r="G11" s="6">
        <f>SUM('RSD A'!C11)</f>
        <v>0</v>
      </c>
      <c r="H11" s="6">
        <f>SUM('RSD B'!C11)</f>
        <v>0</v>
      </c>
      <c r="I11" s="6">
        <f>SUM('RSD C'!C11)</f>
        <v>0</v>
      </c>
      <c r="J11" s="6">
        <f>SUM('RSD D'!C11)</f>
        <v>0</v>
      </c>
    </row>
    <row r="12" spans="1:11" ht="12.75">
      <c r="A12" s="2"/>
      <c r="D12" s="24"/>
      <c r="E12" s="6"/>
      <c r="F12" s="6"/>
      <c r="G12" s="6"/>
      <c r="H12" s="6"/>
      <c r="I12" s="6"/>
      <c r="J12" s="6"/>
      <c r="K12" s="3">
        <f>SUM(D4:D11)</f>
        <v>48</v>
      </c>
    </row>
    <row r="13" spans="1:10" ht="12.75">
      <c r="A13" s="2" t="s">
        <v>14</v>
      </c>
      <c r="B13" t="s">
        <v>15</v>
      </c>
      <c r="C13" t="s">
        <v>46</v>
      </c>
      <c r="D13" s="24">
        <f t="shared" si="0"/>
        <v>69</v>
      </c>
      <c r="E13" s="6">
        <f>SUM(BLB!C13)</f>
        <v>6</v>
      </c>
      <c r="F13" s="6">
        <f>SUM(JBD!C13)</f>
        <v>1</v>
      </c>
      <c r="G13" s="6">
        <f>SUM('RSD A'!C13)</f>
        <v>20</v>
      </c>
      <c r="H13" s="6">
        <f>SUM('RSD B'!C13)</f>
        <v>23</v>
      </c>
      <c r="I13" s="6">
        <f>SUM('RSD C'!C13)</f>
        <v>15</v>
      </c>
      <c r="J13" s="6">
        <f>SUM('RSD D'!C13)</f>
        <v>4</v>
      </c>
    </row>
    <row r="14" spans="1:10" ht="12.75">
      <c r="A14" s="2" t="s">
        <v>14</v>
      </c>
      <c r="B14" t="s">
        <v>16</v>
      </c>
      <c r="C14" t="s">
        <v>47</v>
      </c>
      <c r="D14" s="24">
        <f t="shared" si="0"/>
        <v>5</v>
      </c>
      <c r="E14" s="6">
        <f>SUM(BLB!C14)</f>
        <v>0</v>
      </c>
      <c r="F14" s="6">
        <f>SUM(JBD!C14)</f>
        <v>0</v>
      </c>
      <c r="G14" s="6">
        <f>SUM('RSD A'!C14)</f>
        <v>2</v>
      </c>
      <c r="H14" s="6">
        <f>SUM('RSD B'!C14)</f>
        <v>2</v>
      </c>
      <c r="I14" s="6">
        <f>SUM('RSD C'!C14)</f>
        <v>1</v>
      </c>
      <c r="J14" s="6">
        <f>SUM('RSD D'!C14)</f>
        <v>0</v>
      </c>
    </row>
    <row r="15" spans="1:10" ht="12.75">
      <c r="A15" s="2" t="s">
        <v>14</v>
      </c>
      <c r="B15" t="s">
        <v>17</v>
      </c>
      <c r="C15" t="s">
        <v>48</v>
      </c>
      <c r="D15" s="24">
        <f t="shared" si="0"/>
        <v>2</v>
      </c>
      <c r="E15" s="6">
        <f>SUM(BLB!C15)</f>
        <v>0</v>
      </c>
      <c r="F15" s="6">
        <f>SUM(JBD!C15)</f>
        <v>0</v>
      </c>
      <c r="G15" s="6">
        <f>SUM('RSD A'!C15)</f>
        <v>0</v>
      </c>
      <c r="H15" s="6">
        <f>SUM('RSD B'!C15)</f>
        <v>1</v>
      </c>
      <c r="I15" s="6">
        <f>SUM('RSD C'!C15)</f>
        <v>1</v>
      </c>
      <c r="J15" s="6">
        <f>SUM('RSD D'!C15)</f>
        <v>0</v>
      </c>
    </row>
    <row r="16" spans="1:10" ht="12.75">
      <c r="A16" s="2" t="s">
        <v>14</v>
      </c>
      <c r="B16" t="s">
        <v>18</v>
      </c>
      <c r="C16" t="s">
        <v>49</v>
      </c>
      <c r="D16" s="24">
        <f t="shared" si="0"/>
        <v>31</v>
      </c>
      <c r="E16" s="6">
        <f>SUM(BLB!C16)</f>
        <v>1</v>
      </c>
      <c r="F16" s="6">
        <f>SUM(JBD!C16)</f>
        <v>0</v>
      </c>
      <c r="G16" s="6">
        <f>SUM('RSD A'!C16)</f>
        <v>6</v>
      </c>
      <c r="H16" s="6">
        <f>SUM('RSD B'!C16)</f>
        <v>6</v>
      </c>
      <c r="I16" s="6">
        <f>SUM('RSD C'!C16)</f>
        <v>5</v>
      </c>
      <c r="J16" s="6">
        <f>SUM('RSD D'!C16)</f>
        <v>13</v>
      </c>
    </row>
    <row r="17" spans="1:10" ht="12.75">
      <c r="A17" s="2" t="s">
        <v>19</v>
      </c>
      <c r="B17" t="s">
        <v>20</v>
      </c>
      <c r="C17" t="s">
        <v>45</v>
      </c>
      <c r="D17" s="24">
        <f t="shared" si="0"/>
        <v>22</v>
      </c>
      <c r="E17" s="6">
        <f>SUM(BLB!C17)</f>
        <v>0</v>
      </c>
      <c r="F17" s="6">
        <f>SUM(JBD!C17)</f>
        <v>0</v>
      </c>
      <c r="G17" s="6">
        <f>SUM('RSD A'!C17)</f>
        <v>2</v>
      </c>
      <c r="H17" s="6">
        <f>SUM('RSD B'!C17)</f>
        <v>2</v>
      </c>
      <c r="I17" s="6">
        <f>SUM('RSD C'!C17)</f>
        <v>12</v>
      </c>
      <c r="J17" s="6">
        <f>SUM('RSD D'!C17)</f>
        <v>6</v>
      </c>
    </row>
    <row r="18" spans="1:10" ht="12.75">
      <c r="A18" s="2" t="s">
        <v>21</v>
      </c>
      <c r="B18" t="s">
        <v>22</v>
      </c>
      <c r="C18" t="s">
        <v>50</v>
      </c>
      <c r="D18" s="24">
        <f t="shared" si="0"/>
        <v>29</v>
      </c>
      <c r="E18" s="6">
        <f>SUM(BLB!C18)</f>
        <v>2</v>
      </c>
      <c r="F18" s="6">
        <f>SUM(JBD!C18)</f>
        <v>5</v>
      </c>
      <c r="G18" s="6">
        <f>SUM('RSD A'!C18)</f>
        <v>9</v>
      </c>
      <c r="H18" s="6">
        <f>SUM('RSD B'!C18)</f>
        <v>6</v>
      </c>
      <c r="I18" s="6">
        <f>SUM('RSD C'!C18)</f>
        <v>6</v>
      </c>
      <c r="J18" s="6">
        <f>SUM('RSD D'!C18)</f>
        <v>1</v>
      </c>
    </row>
    <row r="19" spans="1:10" ht="12.75">
      <c r="A19" s="2" t="s">
        <v>23</v>
      </c>
      <c r="B19" t="s">
        <v>24</v>
      </c>
      <c r="C19" t="s">
        <v>51</v>
      </c>
      <c r="D19" s="24">
        <f t="shared" si="0"/>
        <v>106</v>
      </c>
      <c r="E19" s="6">
        <f>SUM(BLB!C19)</f>
        <v>2</v>
      </c>
      <c r="F19" s="6">
        <f>SUM(JBD!C19)</f>
        <v>1</v>
      </c>
      <c r="G19" s="6">
        <f>SUM('RSD A'!C19)</f>
        <v>36</v>
      </c>
      <c r="H19" s="6">
        <f>SUM('RSD B'!C19)</f>
        <v>32</v>
      </c>
      <c r="I19" s="6">
        <f>SUM('RSD C'!C19)</f>
        <v>18</v>
      </c>
      <c r="J19" s="6">
        <f>SUM('RSD D'!C19)</f>
        <v>17</v>
      </c>
    </row>
    <row r="20" spans="1:11" ht="12.75">
      <c r="A20" s="2"/>
      <c r="D20" s="24"/>
      <c r="E20" s="6"/>
      <c r="F20" s="6"/>
      <c r="G20" s="6"/>
      <c r="H20" s="6"/>
      <c r="I20" s="6"/>
      <c r="J20" s="6"/>
      <c r="K20" s="3">
        <f>SUM(D13:D19)</f>
        <v>264</v>
      </c>
    </row>
    <row r="21" spans="1:10" ht="12.75">
      <c r="A21" s="2" t="s">
        <v>25</v>
      </c>
      <c r="B21" t="s">
        <v>26</v>
      </c>
      <c r="C21" t="s">
        <v>52</v>
      </c>
      <c r="D21" s="24">
        <f t="shared" si="0"/>
        <v>44</v>
      </c>
      <c r="E21" s="6">
        <f>SUM(BLB!C21)</f>
        <v>2</v>
      </c>
      <c r="F21" s="6">
        <f>SUM(JBD!C21)</f>
        <v>2</v>
      </c>
      <c r="G21" s="6">
        <f>SUM('RSD A'!C21)</f>
        <v>7</v>
      </c>
      <c r="H21" s="6">
        <f>SUM('RSD B'!C21)</f>
        <v>14</v>
      </c>
      <c r="I21" s="6">
        <f>SUM('RSD C'!C21)</f>
        <v>14</v>
      </c>
      <c r="J21" s="6">
        <f>SUM('RSD D'!C21)</f>
        <v>5</v>
      </c>
    </row>
    <row r="22" spans="1:10" ht="12.75">
      <c r="A22" s="2" t="s">
        <v>102</v>
      </c>
      <c r="B22" t="s">
        <v>101</v>
      </c>
      <c r="C22" t="s">
        <v>99</v>
      </c>
      <c r="D22" s="24">
        <f>SUM(E22:J22)</f>
        <v>0</v>
      </c>
      <c r="E22" s="6">
        <f>SUM(BLB!C22)</f>
        <v>0</v>
      </c>
      <c r="F22" s="6">
        <f>SUM(JBD!C22)</f>
        <v>0</v>
      </c>
      <c r="G22" s="6">
        <f>SUM('RSD A'!C22)</f>
        <v>0</v>
      </c>
      <c r="H22" s="6">
        <f>SUM('RSD B'!C22)</f>
        <v>0</v>
      </c>
      <c r="I22" s="6">
        <f>SUM('RSD C'!C22)</f>
        <v>0</v>
      </c>
      <c r="J22" s="6">
        <f>SUM('RSD D'!C22)</f>
        <v>0</v>
      </c>
    </row>
    <row r="23" spans="1:11" ht="12.75">
      <c r="A23" s="2"/>
      <c r="D23" s="24"/>
      <c r="E23" s="6"/>
      <c r="F23" s="6"/>
      <c r="G23" s="6"/>
      <c r="H23" s="6"/>
      <c r="I23" s="6"/>
      <c r="J23" s="6"/>
      <c r="K23" s="3">
        <f>SUM(D21:D22)</f>
        <v>44</v>
      </c>
    </row>
    <row r="24" spans="1:10" ht="12.75">
      <c r="A24" s="2" t="s">
        <v>27</v>
      </c>
      <c r="B24" t="s">
        <v>28</v>
      </c>
      <c r="C24" t="s">
        <v>67</v>
      </c>
      <c r="D24" s="24">
        <f t="shared" si="0"/>
        <v>90</v>
      </c>
      <c r="E24" s="6">
        <f>SUM(BLB!C24)</f>
        <v>8</v>
      </c>
      <c r="F24" s="6">
        <f>SUM(JBD!C24)</f>
        <v>4</v>
      </c>
      <c r="G24" s="6">
        <f>SUM('RSD A'!C24)</f>
        <v>26</v>
      </c>
      <c r="H24" s="6">
        <f>SUM('RSD B'!C24)</f>
        <v>18</v>
      </c>
      <c r="I24" s="6">
        <f>SUM('RSD C'!C24)</f>
        <v>17</v>
      </c>
      <c r="J24" s="6">
        <f>SUM('RSD D'!C24)</f>
        <v>17</v>
      </c>
    </row>
    <row r="25" spans="1:10" ht="12.75">
      <c r="A25" s="2" t="s">
        <v>27</v>
      </c>
      <c r="B25" t="s">
        <v>29</v>
      </c>
      <c r="C25" t="s">
        <v>53</v>
      </c>
      <c r="D25" s="24">
        <f t="shared" si="0"/>
        <v>2</v>
      </c>
      <c r="E25" s="6">
        <f>SUM(BLB!C25)</f>
        <v>0</v>
      </c>
      <c r="F25" s="6">
        <f>SUM(JBD!C25)</f>
        <v>0</v>
      </c>
      <c r="G25" s="6">
        <f>SUM('RSD A'!C25)</f>
        <v>1</v>
      </c>
      <c r="H25" s="6">
        <f>SUM('RSD B'!C25)</f>
        <v>0</v>
      </c>
      <c r="I25" s="6">
        <f>SUM('RSD C'!C25)</f>
        <v>0</v>
      </c>
      <c r="J25" s="6">
        <f>SUM('RSD D'!C25)</f>
        <v>1</v>
      </c>
    </row>
    <row r="26" spans="1:10" ht="12.75">
      <c r="A26" s="2" t="s">
        <v>27</v>
      </c>
      <c r="B26" t="s">
        <v>30</v>
      </c>
      <c r="C26" t="s">
        <v>54</v>
      </c>
      <c r="D26" s="24">
        <f t="shared" si="0"/>
        <v>88</v>
      </c>
      <c r="E26" s="6">
        <f>SUM(BLB!C26)</f>
        <v>38</v>
      </c>
      <c r="F26" s="6">
        <f>SUM(JBD!C26)</f>
        <v>1</v>
      </c>
      <c r="G26" s="6">
        <f>SUM('RSD A'!C26)</f>
        <v>11</v>
      </c>
      <c r="H26" s="6">
        <f>SUM('RSD B'!C26)</f>
        <v>9</v>
      </c>
      <c r="I26" s="6">
        <f>SUM('RSD C'!C26)</f>
        <v>11</v>
      </c>
      <c r="J26" s="6">
        <f>SUM('RSD D'!C26)</f>
        <v>18</v>
      </c>
    </row>
    <row r="27" spans="1:10" ht="12.75">
      <c r="A27" s="2" t="s">
        <v>27</v>
      </c>
      <c r="B27" t="s">
        <v>31</v>
      </c>
      <c r="C27" t="s">
        <v>55</v>
      </c>
      <c r="D27" s="24">
        <f t="shared" si="0"/>
        <v>5</v>
      </c>
      <c r="E27" s="6">
        <f>SUM(BLB!C27)</f>
        <v>0</v>
      </c>
      <c r="F27" s="6">
        <f>SUM(JBD!C27)</f>
        <v>0</v>
      </c>
      <c r="G27" s="6">
        <f>SUM('RSD A'!C27)</f>
        <v>1</v>
      </c>
      <c r="H27" s="6">
        <f>SUM('RSD B'!C27)</f>
        <v>4</v>
      </c>
      <c r="I27" s="6">
        <f>SUM('RSD C'!C27)</f>
        <v>0</v>
      </c>
      <c r="J27" s="6">
        <f>SUM('RSD D'!C27)</f>
        <v>0</v>
      </c>
    </row>
    <row r="28" spans="1:10" ht="12.75">
      <c r="A28" s="2" t="s">
        <v>27</v>
      </c>
      <c r="B28" t="s">
        <v>100</v>
      </c>
      <c r="C28" t="s">
        <v>86</v>
      </c>
      <c r="D28" s="24">
        <f t="shared" si="0"/>
        <v>1</v>
      </c>
      <c r="E28" s="6">
        <f>SUM(BLB!C28)</f>
        <v>0</v>
      </c>
      <c r="F28" s="6">
        <f>SUM(JBD!C28)</f>
        <v>0</v>
      </c>
      <c r="G28" s="6">
        <f>SUM('RSD A'!C28)</f>
        <v>0</v>
      </c>
      <c r="H28" s="6">
        <f>SUM('RSD B'!C28)</f>
        <v>1</v>
      </c>
      <c r="I28" s="6">
        <f>SUM('RSD C'!C28)</f>
        <v>0</v>
      </c>
      <c r="J28" s="6">
        <f>SUM('RSD D'!C28)</f>
        <v>0</v>
      </c>
    </row>
    <row r="29" spans="1:10" ht="12.75">
      <c r="A29" s="2" t="s">
        <v>27</v>
      </c>
      <c r="B29" t="s">
        <v>103</v>
      </c>
      <c r="C29" t="s">
        <v>85</v>
      </c>
      <c r="D29" s="24">
        <f t="shared" si="0"/>
        <v>0</v>
      </c>
      <c r="E29" s="6">
        <f>SUM(BLB!C29)</f>
        <v>0</v>
      </c>
      <c r="F29" s="6">
        <f>SUM(JBD!C29)</f>
        <v>0</v>
      </c>
      <c r="G29" s="6">
        <f>SUM('RSD A'!C29)</f>
        <v>0</v>
      </c>
      <c r="H29" s="6">
        <f>SUM('RSD B'!C29)</f>
        <v>0</v>
      </c>
      <c r="I29" s="6">
        <f>SUM('RSD C'!C29)</f>
        <v>0</v>
      </c>
      <c r="J29" s="6">
        <f>SUM('RSD D'!C29)</f>
        <v>0</v>
      </c>
    </row>
    <row r="30" spans="1:11" ht="12.75">
      <c r="A30" s="2"/>
      <c r="D30" s="24"/>
      <c r="E30" s="6"/>
      <c r="F30" s="6"/>
      <c r="G30" s="6"/>
      <c r="H30" s="6"/>
      <c r="I30" s="6"/>
      <c r="J30" s="6"/>
      <c r="K30" s="3">
        <f>SUM(D24:D29)</f>
        <v>186</v>
      </c>
    </row>
    <row r="31" spans="1:10" ht="12.75">
      <c r="A31" s="2" t="s">
        <v>32</v>
      </c>
      <c r="B31" t="s">
        <v>33</v>
      </c>
      <c r="C31" t="s">
        <v>56</v>
      </c>
      <c r="D31" s="24">
        <f t="shared" si="0"/>
        <v>47</v>
      </c>
      <c r="E31" s="6">
        <f>SUM(BLB!C31)</f>
        <v>0</v>
      </c>
      <c r="F31" s="6">
        <f>SUM(JBD!C31)</f>
        <v>6</v>
      </c>
      <c r="G31" s="6">
        <f>SUM('RSD A'!C31)</f>
        <v>8</v>
      </c>
      <c r="H31" s="6">
        <f>SUM('RSD B'!C31)</f>
        <v>10</v>
      </c>
      <c r="I31" s="6">
        <f>SUM('RSD C'!C31)</f>
        <v>21</v>
      </c>
      <c r="J31" s="6">
        <f>SUM('RSD D'!C31)</f>
        <v>2</v>
      </c>
    </row>
    <row r="32" spans="1:10" ht="12.75">
      <c r="A32" s="2" t="s">
        <v>32</v>
      </c>
      <c r="B32" t="s">
        <v>34</v>
      </c>
      <c r="C32" t="s">
        <v>57</v>
      </c>
      <c r="D32" s="24">
        <f t="shared" si="0"/>
        <v>8</v>
      </c>
      <c r="E32" s="6">
        <f>SUM(BLB!C32)</f>
        <v>0</v>
      </c>
      <c r="F32" s="6">
        <f>SUM(JBD!C32)</f>
        <v>0</v>
      </c>
      <c r="G32" s="6">
        <f>SUM('RSD A'!C32)</f>
        <v>2</v>
      </c>
      <c r="H32" s="6">
        <f>SUM('RSD B'!C32)</f>
        <v>2</v>
      </c>
      <c r="I32" s="6">
        <f>SUM('RSD C'!C32)</f>
        <v>0</v>
      </c>
      <c r="J32" s="6">
        <f>SUM('RSD D'!C32)</f>
        <v>4</v>
      </c>
    </row>
    <row r="33" spans="1:10" ht="12.75">
      <c r="A33" s="2" t="s">
        <v>32</v>
      </c>
      <c r="B33" t="s">
        <v>35</v>
      </c>
      <c r="C33" t="s">
        <v>58</v>
      </c>
      <c r="D33" s="24">
        <f t="shared" si="0"/>
        <v>24</v>
      </c>
      <c r="E33" s="6">
        <f>SUM(BLB!C33)</f>
        <v>0</v>
      </c>
      <c r="F33" s="6">
        <f>SUM(JBD!C33)</f>
        <v>2</v>
      </c>
      <c r="G33" s="6">
        <f>SUM('RSD A'!C33)</f>
        <v>1</v>
      </c>
      <c r="H33" s="6">
        <f>SUM('RSD B'!C33)</f>
        <v>12</v>
      </c>
      <c r="I33" s="6">
        <f>SUM('RSD C'!C33)</f>
        <v>5</v>
      </c>
      <c r="J33" s="6">
        <f>SUM('RSD D'!C33)</f>
        <v>4</v>
      </c>
    </row>
    <row r="34" spans="1:10" ht="12.75">
      <c r="A34" s="2" t="s">
        <v>32</v>
      </c>
      <c r="B34" t="s">
        <v>36</v>
      </c>
      <c r="C34" t="s">
        <v>59</v>
      </c>
      <c r="D34" s="24">
        <f t="shared" si="0"/>
        <v>125</v>
      </c>
      <c r="E34" s="6">
        <f>SUM(BLB!C34)</f>
        <v>0</v>
      </c>
      <c r="F34" s="6">
        <f>SUM(JBD!C34)</f>
        <v>9</v>
      </c>
      <c r="G34" s="6">
        <f>SUM('RSD A'!C34)</f>
        <v>30</v>
      </c>
      <c r="H34" s="6">
        <f>SUM('RSD B'!C34)</f>
        <v>37</v>
      </c>
      <c r="I34" s="6">
        <f>SUM('RSD C'!C34)</f>
        <v>39</v>
      </c>
      <c r="J34" s="6">
        <f>SUM('RSD D'!C34)</f>
        <v>10</v>
      </c>
    </row>
    <row r="35" spans="1:10" ht="12.75">
      <c r="A35" s="2" t="s">
        <v>32</v>
      </c>
      <c r="B35" t="s">
        <v>37</v>
      </c>
      <c r="C35" t="s">
        <v>56</v>
      </c>
      <c r="D35" s="24">
        <f t="shared" si="0"/>
        <v>23</v>
      </c>
      <c r="E35" s="6">
        <f>SUM(BLB!C35)</f>
        <v>0</v>
      </c>
      <c r="F35" s="6">
        <f>SUM(JBD!C35)</f>
        <v>3</v>
      </c>
      <c r="G35" s="6">
        <f>SUM('RSD A'!C35)</f>
        <v>0</v>
      </c>
      <c r="H35" s="6">
        <f>SUM('RSD B'!C35)</f>
        <v>6</v>
      </c>
      <c r="I35" s="6">
        <f>SUM('RSD C'!C35)</f>
        <v>12</v>
      </c>
      <c r="J35" s="6">
        <f>SUM('RSD D'!C35)</f>
        <v>2</v>
      </c>
    </row>
    <row r="36" spans="1:10" ht="12.75">
      <c r="A36" s="2" t="s">
        <v>32</v>
      </c>
      <c r="B36" t="s">
        <v>38</v>
      </c>
      <c r="C36" t="s">
        <v>60</v>
      </c>
      <c r="D36" s="24">
        <f t="shared" si="0"/>
        <v>22</v>
      </c>
      <c r="E36" s="6">
        <f>SUM(BLB!C36)</f>
        <v>4</v>
      </c>
      <c r="F36" s="6">
        <f>SUM(JBD!C36)</f>
        <v>0</v>
      </c>
      <c r="G36" s="6">
        <f>SUM('RSD A'!C36)</f>
        <v>5</v>
      </c>
      <c r="H36" s="6">
        <f>SUM('RSD B'!C36)</f>
        <v>4</v>
      </c>
      <c r="I36" s="6">
        <f>SUM('RSD C'!C36)</f>
        <v>4</v>
      </c>
      <c r="J36" s="6">
        <f>SUM('RSD D'!C36)</f>
        <v>5</v>
      </c>
    </row>
    <row r="37" spans="1:10" ht="12.75">
      <c r="A37" s="2" t="s">
        <v>39</v>
      </c>
      <c r="B37" t="s">
        <v>90</v>
      </c>
      <c r="C37" t="s">
        <v>61</v>
      </c>
      <c r="D37" s="24">
        <f t="shared" si="0"/>
        <v>5</v>
      </c>
      <c r="E37" s="6">
        <f>SUM(BLB!C37)</f>
        <v>0</v>
      </c>
      <c r="F37" s="6">
        <f>SUM(JBD!C37)</f>
        <v>2</v>
      </c>
      <c r="G37" s="6">
        <f>SUM('RSD A'!C37)</f>
        <v>2</v>
      </c>
      <c r="H37" s="6">
        <f>SUM('RSD B'!C37)</f>
        <v>0</v>
      </c>
      <c r="I37" s="6">
        <f>SUM('RSD C'!C37)</f>
        <v>1</v>
      </c>
      <c r="J37" s="6">
        <f>SUM('RSD D'!C37)</f>
        <v>0</v>
      </c>
    </row>
    <row r="38" spans="1:10" ht="12.75">
      <c r="A38" s="2" t="s">
        <v>39</v>
      </c>
      <c r="B38" t="s">
        <v>40</v>
      </c>
      <c r="C38" t="s">
        <v>62</v>
      </c>
      <c r="D38" s="24">
        <f t="shared" si="0"/>
        <v>7</v>
      </c>
      <c r="E38" s="6">
        <f>SUM(BLB!C38)</f>
        <v>0</v>
      </c>
      <c r="F38" s="6">
        <f>SUM(JBD!C38)</f>
        <v>1</v>
      </c>
      <c r="G38" s="6">
        <f>SUM('RSD A'!C38)</f>
        <v>1</v>
      </c>
      <c r="H38" s="6">
        <f>SUM('RSD B'!C38)</f>
        <v>3</v>
      </c>
      <c r="I38" s="6">
        <f>SUM('RSD C'!C38)</f>
        <v>1</v>
      </c>
      <c r="J38" s="6">
        <f>SUM('RSD D'!C38)</f>
        <v>1</v>
      </c>
    </row>
    <row r="39" spans="1:11" ht="12.75">
      <c r="A39" s="2"/>
      <c r="D39" s="24"/>
      <c r="E39" s="6"/>
      <c r="F39" s="6"/>
      <c r="G39" s="6"/>
      <c r="H39" s="6"/>
      <c r="I39" s="6"/>
      <c r="J39" s="6"/>
      <c r="K39" s="3">
        <f>SUM(D31:D38)</f>
        <v>261</v>
      </c>
    </row>
    <row r="40" spans="1:10" ht="12.75">
      <c r="A40" s="2" t="s">
        <v>41</v>
      </c>
      <c r="B40" t="s">
        <v>15</v>
      </c>
      <c r="C40" t="s">
        <v>63</v>
      </c>
      <c r="D40" s="24">
        <f t="shared" si="0"/>
        <v>41</v>
      </c>
      <c r="E40" s="6">
        <f>SUM(BLB!C40)</f>
        <v>4</v>
      </c>
      <c r="F40" s="6">
        <f>SUM(JBD!C40)</f>
        <v>2</v>
      </c>
      <c r="G40" s="6">
        <f>SUM('RSD A'!C40)</f>
        <v>8</v>
      </c>
      <c r="H40" s="6">
        <f>SUM('RSD B'!C40)</f>
        <v>7</v>
      </c>
      <c r="I40" s="6">
        <f>SUM('RSD C'!C40)</f>
        <v>8</v>
      </c>
      <c r="J40" s="6">
        <f>SUM('RSD D'!C40)</f>
        <v>12</v>
      </c>
    </row>
    <row r="41" spans="1:10" ht="12.75">
      <c r="A41" s="2" t="s">
        <v>41</v>
      </c>
      <c r="B41" t="s">
        <v>18</v>
      </c>
      <c r="C41" t="s">
        <v>64</v>
      </c>
      <c r="D41" s="24">
        <f t="shared" si="0"/>
        <v>9</v>
      </c>
      <c r="E41" s="6">
        <f>SUM(BLB!C41)</f>
        <v>1</v>
      </c>
      <c r="F41" s="6">
        <f>SUM(JBD!C41)</f>
        <v>0</v>
      </c>
      <c r="G41" s="6">
        <f>SUM('RSD A'!C41)</f>
        <v>1</v>
      </c>
      <c r="H41" s="6">
        <f>SUM('RSD B'!C41)</f>
        <v>2</v>
      </c>
      <c r="I41" s="6">
        <f>SUM('RSD C'!C41)</f>
        <v>4</v>
      </c>
      <c r="J41" s="6">
        <f>SUM('RSD D'!C41)</f>
        <v>1</v>
      </c>
    </row>
    <row r="42" spans="1:10" ht="12.75">
      <c r="A42" s="2" t="s">
        <v>41</v>
      </c>
      <c r="B42" t="s">
        <v>42</v>
      </c>
      <c r="C42" t="s">
        <v>65</v>
      </c>
      <c r="D42" s="24">
        <f t="shared" si="0"/>
        <v>25</v>
      </c>
      <c r="E42" s="6">
        <f>SUM(BLB!C42)</f>
        <v>4</v>
      </c>
      <c r="F42" s="6">
        <f>SUM(JBD!C42)</f>
        <v>0</v>
      </c>
      <c r="G42" s="6">
        <f>SUM('RSD A'!C42)</f>
        <v>8</v>
      </c>
      <c r="H42" s="6">
        <f>SUM('RSD B'!C42)</f>
        <v>7</v>
      </c>
      <c r="I42" s="6">
        <f>SUM('RSD C'!C42)</f>
        <v>3</v>
      </c>
      <c r="J42" s="6">
        <f>SUM('RSD D'!C42)</f>
        <v>3</v>
      </c>
    </row>
    <row r="43" spans="1:10" ht="12.75">
      <c r="A43" s="2"/>
      <c r="D43" s="24"/>
      <c r="E43" s="6"/>
      <c r="F43" s="6"/>
      <c r="G43" s="6"/>
      <c r="H43" s="6"/>
      <c r="I43" s="6"/>
      <c r="J43" s="6"/>
    </row>
    <row r="44" spans="1:10" ht="12.75">
      <c r="A44" s="2" t="s">
        <v>104</v>
      </c>
      <c r="B44" t="s">
        <v>107</v>
      </c>
      <c r="C44" t="s">
        <v>106</v>
      </c>
      <c r="D44" s="24">
        <f t="shared" si="0"/>
        <v>1</v>
      </c>
      <c r="E44" s="6">
        <f>SUM(BLB!C44)</f>
        <v>0</v>
      </c>
      <c r="F44" s="6">
        <f>SUM(JBD!C44)</f>
        <v>0</v>
      </c>
      <c r="G44" s="6">
        <f>SUM('RSD A'!C44)</f>
        <v>0</v>
      </c>
      <c r="H44" s="6">
        <f>SUM('RSD B'!C44)</f>
        <v>1</v>
      </c>
      <c r="I44" s="6">
        <f>SUM('RSD C'!C44)</f>
        <v>0</v>
      </c>
      <c r="J44" s="6">
        <f>SUM('RSD D'!C44)</f>
        <v>0</v>
      </c>
    </row>
    <row r="45" spans="1:10" ht="12.75">
      <c r="A45" s="2" t="s">
        <v>104</v>
      </c>
      <c r="B45" t="s">
        <v>108</v>
      </c>
      <c r="C45" t="s">
        <v>109</v>
      </c>
      <c r="D45" s="24">
        <f t="shared" si="0"/>
        <v>0</v>
      </c>
      <c r="E45" s="6">
        <f>SUM(BLB!C45)</f>
        <v>0</v>
      </c>
      <c r="F45" s="6">
        <f>SUM(JBD!C45)</f>
        <v>0</v>
      </c>
      <c r="G45" s="6">
        <f>SUM('RSD A'!C45)</f>
        <v>0</v>
      </c>
      <c r="H45" s="6">
        <f>SUM('RSD B'!C45)</f>
        <v>0</v>
      </c>
      <c r="I45" s="6">
        <f>SUM('RSD C'!C45)</f>
        <v>0</v>
      </c>
      <c r="J45" s="6">
        <f>SUM('RSD D'!C45)</f>
        <v>0</v>
      </c>
    </row>
    <row r="46" spans="1:10" ht="12.75">
      <c r="A46" s="2" t="s">
        <v>104</v>
      </c>
      <c r="B46" t="s">
        <v>105</v>
      </c>
      <c r="C46" t="s">
        <v>165</v>
      </c>
      <c r="D46" s="24">
        <f t="shared" si="0"/>
        <v>0</v>
      </c>
      <c r="E46" s="6">
        <f>SUM(BLB!C46)</f>
        <v>0</v>
      </c>
      <c r="F46" s="6">
        <f>SUM(JBD!C46)</f>
        <v>0</v>
      </c>
      <c r="G46" s="6">
        <f>SUM('RSD A'!C46)</f>
        <v>0</v>
      </c>
      <c r="H46" s="6">
        <f>SUM('RSD B'!C46)</f>
        <v>0</v>
      </c>
      <c r="I46" s="6">
        <f>SUM('RSD C'!C46)</f>
        <v>0</v>
      </c>
      <c r="J46" s="6">
        <f>SUM('RSD D'!C46)</f>
        <v>0</v>
      </c>
    </row>
    <row r="47" spans="1:10" ht="12.75">
      <c r="A47" s="2" t="s">
        <v>104</v>
      </c>
      <c r="B47" t="s">
        <v>110</v>
      </c>
      <c r="C47" t="s">
        <v>166</v>
      </c>
      <c r="D47" s="24">
        <f t="shared" si="0"/>
        <v>0</v>
      </c>
      <c r="E47" s="6">
        <f>SUM(BLB!C47)</f>
        <v>0</v>
      </c>
      <c r="F47" s="6">
        <f>SUM(JBD!C47)</f>
        <v>0</v>
      </c>
      <c r="G47" s="6">
        <f>SUM('RSD A'!C47)</f>
        <v>0</v>
      </c>
      <c r="H47" s="6">
        <f>SUM('RSD B'!C47)</f>
        <v>0</v>
      </c>
      <c r="I47" s="6">
        <f>SUM('RSD C'!C47)</f>
        <v>0</v>
      </c>
      <c r="J47" s="6">
        <f>SUM('RSD D'!C47)</f>
        <v>0</v>
      </c>
    </row>
    <row r="48" spans="1:11" ht="12.75">
      <c r="A48" s="2"/>
      <c r="D48" s="1"/>
      <c r="E48" s="6"/>
      <c r="F48" s="6"/>
      <c r="G48" s="6"/>
      <c r="H48" s="6"/>
      <c r="I48" s="6"/>
      <c r="J48" s="6"/>
      <c r="K48" s="3">
        <f>SUM(D44:D47)</f>
        <v>1</v>
      </c>
    </row>
    <row r="49" spans="4:10" ht="12.75">
      <c r="D49" s="1"/>
      <c r="E49" s="4">
        <f aca="true" t="shared" si="1" ref="E49:J49">SUM(E4:E42)</f>
        <v>74</v>
      </c>
      <c r="F49" s="4">
        <f t="shared" si="1"/>
        <v>60</v>
      </c>
      <c r="G49" s="4">
        <f t="shared" si="1"/>
        <v>198</v>
      </c>
      <c r="H49" s="4">
        <f t="shared" si="1"/>
        <v>211</v>
      </c>
      <c r="I49" s="4">
        <f t="shared" si="1"/>
        <v>204</v>
      </c>
      <c r="J49" s="4">
        <f t="shared" si="1"/>
        <v>131</v>
      </c>
    </row>
    <row r="50" spans="1:4" ht="12.75">
      <c r="A50" s="3" t="s">
        <v>76</v>
      </c>
      <c r="B50" s="11" t="s">
        <v>411</v>
      </c>
      <c r="C50" s="5" t="s">
        <v>69</v>
      </c>
      <c r="D50" s="4">
        <f>SUM(D4:D47)</f>
        <v>879</v>
      </c>
    </row>
    <row r="52" ht="12.75">
      <c r="B52" s="5" t="s">
        <v>80</v>
      </c>
    </row>
    <row r="53" ht="12.75">
      <c r="B53" s="18"/>
    </row>
    <row r="54" spans="2:4" ht="12.75">
      <c r="B54" s="13" t="s">
        <v>81</v>
      </c>
      <c r="C54" s="19" t="s">
        <v>122</v>
      </c>
      <c r="D54">
        <f>SUM(BLB!C54+JBD!$C$54+'RSD A'!$C$54+'RSD B'!C54+'RSD C'!C54+'RSD D'!$C$54)</f>
        <v>350</v>
      </c>
    </row>
    <row r="55" spans="2:4" ht="12.75">
      <c r="B55" s="13" t="s">
        <v>82</v>
      </c>
      <c r="C55" s="19" t="s">
        <v>122</v>
      </c>
      <c r="D55">
        <f>SUM(BLB!C55+JBD!$C$55+'RSD A'!$C$55+'RSD B'!C55+'RSD C'!C55+'RSD D'!$C$55)</f>
        <v>81</v>
      </c>
    </row>
    <row r="56" spans="2:4" ht="12.75">
      <c r="B56" s="13" t="s">
        <v>83</v>
      </c>
      <c r="C56" s="19" t="s">
        <v>122</v>
      </c>
      <c r="D56">
        <f>SUM(BLB!C56+JBD!$C$56+'RSD A'!$C$56+'RSD B'!C56+'RSD C'!C56+'RSD D'!$C$56)</f>
        <v>448</v>
      </c>
    </row>
    <row r="57" spans="2:4" ht="12.75">
      <c r="B57" s="13" t="s">
        <v>87</v>
      </c>
      <c r="D57" s="3">
        <f>SUM(D54:D56)</f>
        <v>879</v>
      </c>
    </row>
  </sheetData>
  <printOptions gridLines="1" horizontalCentered="1" verticalCentered="1"/>
  <pageMargins left="0.7874015748031497" right="0.3937007874015748" top="0.984251968503937" bottom="0.3937007874015748" header="0.5118110236220472" footer="0"/>
  <pageSetup fitToHeight="1" fitToWidth="1" horizontalDpi="600" verticalDpi="600" orientation="portrait" paperSize="9" scale="64" r:id="rId2"/>
  <headerFooter alignWithMargins="0">
    <oddHeader>&amp;C&amp;"Arial,Fett Kursiv"&amp;12&amp;EAnzahl der Hilfen BLB, Jugendberatung und der RSD's im Monat Juli 2005</oddHeader>
    <oddFooter>&amp;R&amp;8&amp;UDiese Aufstellung finden Sie auch unter :&amp;U
JugTransfer /  FB 4 Haushalt / HzE Statistik / HzE Statistik 2005 /HzE Statistik 0705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7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bestFit="1" customWidth="1"/>
    <col min="3" max="3" width="44.28125" style="0" bestFit="1" customWidth="1"/>
    <col min="4" max="4" width="37.421875" style="0" bestFit="1" customWidth="1"/>
    <col min="5" max="5" width="18.7109375" style="1" bestFit="1" customWidth="1"/>
  </cols>
  <sheetData>
    <row r="1" spans="1:5" ht="12.75">
      <c r="A1" s="4" t="s">
        <v>147</v>
      </c>
      <c r="B1" s="4" t="s">
        <v>146</v>
      </c>
      <c r="C1" s="4" t="s">
        <v>1</v>
      </c>
      <c r="D1" s="4" t="s">
        <v>144</v>
      </c>
      <c r="E1" s="4" t="s">
        <v>145</v>
      </c>
    </row>
    <row r="2" spans="1:5" ht="12.75">
      <c r="A2" s="4" t="s">
        <v>148</v>
      </c>
      <c r="B2" s="4" t="s">
        <v>1</v>
      </c>
      <c r="C2" s="3"/>
      <c r="D2" s="3"/>
      <c r="E2" s="4"/>
    </row>
    <row r="3" ht="3.75" customHeight="1"/>
    <row r="4" spans="1:3" ht="12.75">
      <c r="A4" s="1" t="s">
        <v>10</v>
      </c>
      <c r="B4" s="1">
        <v>1</v>
      </c>
      <c r="C4" t="s">
        <v>167</v>
      </c>
    </row>
    <row r="5" spans="1:5" ht="12.75">
      <c r="A5" s="1" t="s">
        <v>10</v>
      </c>
      <c r="B5" s="1">
        <v>1</v>
      </c>
      <c r="C5" t="s">
        <v>167</v>
      </c>
      <c r="D5" t="s">
        <v>298</v>
      </c>
      <c r="E5" s="1" t="s">
        <v>183</v>
      </c>
    </row>
    <row r="6" spans="1:5" ht="12.75">
      <c r="A6" s="1" t="s">
        <v>10</v>
      </c>
      <c r="B6" s="1">
        <v>1</v>
      </c>
      <c r="C6" t="s">
        <v>167</v>
      </c>
      <c r="D6" t="s">
        <v>206</v>
      </c>
      <c r="E6" s="1" t="s">
        <v>169</v>
      </c>
    </row>
    <row r="7" spans="1:3" ht="12.75">
      <c r="A7" s="1" t="s">
        <v>14</v>
      </c>
      <c r="B7" s="1">
        <v>1</v>
      </c>
      <c r="C7" t="s">
        <v>15</v>
      </c>
    </row>
    <row r="8" spans="1:4" ht="12.75">
      <c r="A8" s="1" t="s">
        <v>14</v>
      </c>
      <c r="B8" s="1">
        <v>1</v>
      </c>
      <c r="C8" t="s">
        <v>15</v>
      </c>
      <c r="D8" t="s">
        <v>193</v>
      </c>
    </row>
    <row r="9" spans="1:4" ht="12.75">
      <c r="A9" s="1" t="s">
        <v>14</v>
      </c>
      <c r="B9" s="1">
        <v>1</v>
      </c>
      <c r="C9" t="s">
        <v>15</v>
      </c>
      <c r="D9" t="s">
        <v>299</v>
      </c>
    </row>
    <row r="10" spans="1:4" ht="12.75">
      <c r="A10" s="1" t="s">
        <v>14</v>
      </c>
      <c r="B10" s="1">
        <v>1</v>
      </c>
      <c r="C10" t="s">
        <v>15</v>
      </c>
      <c r="D10" t="s">
        <v>247</v>
      </c>
    </row>
    <row r="11" spans="1:4" ht="12.75">
      <c r="A11" s="1" t="s">
        <v>14</v>
      </c>
      <c r="B11" s="1">
        <v>1</v>
      </c>
      <c r="C11" t="s">
        <v>15</v>
      </c>
      <c r="D11" t="s">
        <v>300</v>
      </c>
    </row>
    <row r="12" spans="1:4" ht="12.75">
      <c r="A12" s="1" t="s">
        <v>14</v>
      </c>
      <c r="B12" s="1">
        <v>1</v>
      </c>
      <c r="C12" t="s">
        <v>15</v>
      </c>
      <c r="D12" t="s">
        <v>173</v>
      </c>
    </row>
    <row r="13" spans="1:4" ht="12.75">
      <c r="A13" s="1" t="s">
        <v>14</v>
      </c>
      <c r="B13" s="1">
        <v>1</v>
      </c>
      <c r="C13" t="s">
        <v>15</v>
      </c>
      <c r="D13" t="s">
        <v>301</v>
      </c>
    </row>
    <row r="14" spans="1:4" ht="12.75">
      <c r="A14" s="1" t="s">
        <v>14</v>
      </c>
      <c r="B14" s="1">
        <v>1</v>
      </c>
      <c r="C14" t="s">
        <v>15</v>
      </c>
      <c r="D14" t="s">
        <v>175</v>
      </c>
    </row>
    <row r="15" spans="1:5" ht="12.75">
      <c r="A15" s="1" t="s">
        <v>14</v>
      </c>
      <c r="B15" s="1">
        <v>1</v>
      </c>
      <c r="C15" t="s">
        <v>15</v>
      </c>
      <c r="D15" t="s">
        <v>302</v>
      </c>
      <c r="E15" s="1" t="s">
        <v>183</v>
      </c>
    </row>
    <row r="16" spans="1:5" ht="12.75">
      <c r="A16" s="1" t="s">
        <v>14</v>
      </c>
      <c r="B16" s="1">
        <v>2</v>
      </c>
      <c r="C16" t="s">
        <v>15</v>
      </c>
      <c r="D16" t="s">
        <v>303</v>
      </c>
      <c r="E16" s="1" t="s">
        <v>183</v>
      </c>
    </row>
    <row r="17" spans="1:5" ht="12.75">
      <c r="A17" s="1" t="s">
        <v>14</v>
      </c>
      <c r="B17" s="1">
        <v>1</v>
      </c>
      <c r="C17" t="s">
        <v>15</v>
      </c>
      <c r="D17" t="s">
        <v>304</v>
      </c>
      <c r="E17" s="1" t="s">
        <v>183</v>
      </c>
    </row>
    <row r="18" spans="1:5" ht="12.75">
      <c r="A18" s="1" t="s">
        <v>14</v>
      </c>
      <c r="B18" s="1">
        <v>1</v>
      </c>
      <c r="C18" t="s">
        <v>15</v>
      </c>
      <c r="D18" t="s">
        <v>173</v>
      </c>
      <c r="E18" s="1" t="s">
        <v>183</v>
      </c>
    </row>
    <row r="19" spans="1:5" ht="12.75">
      <c r="A19" s="1" t="s">
        <v>14</v>
      </c>
      <c r="B19" s="1">
        <v>1</v>
      </c>
      <c r="C19" t="s">
        <v>15</v>
      </c>
      <c r="D19" t="s">
        <v>236</v>
      </c>
      <c r="E19" s="1" t="s">
        <v>183</v>
      </c>
    </row>
    <row r="20" spans="1:5" ht="12.75">
      <c r="A20" s="1" t="s">
        <v>14</v>
      </c>
      <c r="B20" s="1">
        <v>2</v>
      </c>
      <c r="C20" t="s">
        <v>15</v>
      </c>
      <c r="D20" t="s">
        <v>175</v>
      </c>
      <c r="E20" s="1" t="s">
        <v>183</v>
      </c>
    </row>
    <row r="21" spans="1:5" ht="12.75">
      <c r="A21" s="1" t="s">
        <v>14</v>
      </c>
      <c r="B21" s="1">
        <v>1</v>
      </c>
      <c r="C21" t="s">
        <v>15</v>
      </c>
      <c r="D21" t="s">
        <v>305</v>
      </c>
      <c r="E21" s="1" t="s">
        <v>183</v>
      </c>
    </row>
    <row r="22" spans="1:5" ht="12.75">
      <c r="A22" s="1" t="s">
        <v>14</v>
      </c>
      <c r="B22" s="1">
        <v>1</v>
      </c>
      <c r="C22" t="s">
        <v>15</v>
      </c>
      <c r="E22" s="1" t="s">
        <v>169</v>
      </c>
    </row>
    <row r="23" spans="1:5" ht="12.75">
      <c r="A23" s="1" t="s">
        <v>14</v>
      </c>
      <c r="B23" s="1">
        <v>1</v>
      </c>
      <c r="C23" t="s">
        <v>15</v>
      </c>
      <c r="D23" t="s">
        <v>306</v>
      </c>
      <c r="E23" s="1" t="s">
        <v>169</v>
      </c>
    </row>
    <row r="24" spans="1:5" ht="12.75">
      <c r="A24" s="1" t="s">
        <v>14</v>
      </c>
      <c r="B24" s="1">
        <v>1</v>
      </c>
      <c r="C24" t="s">
        <v>15</v>
      </c>
      <c r="D24" t="s">
        <v>236</v>
      </c>
      <c r="E24" s="1" t="s">
        <v>169</v>
      </c>
    </row>
    <row r="25" spans="1:5" ht="12.75">
      <c r="A25" s="1" t="s">
        <v>14</v>
      </c>
      <c r="B25" s="1">
        <v>1</v>
      </c>
      <c r="C25" t="s">
        <v>15</v>
      </c>
      <c r="D25" t="s">
        <v>307</v>
      </c>
      <c r="E25" s="1" t="s">
        <v>169</v>
      </c>
    </row>
    <row r="26" spans="1:5" ht="12.75">
      <c r="A26" s="1" t="s">
        <v>14</v>
      </c>
      <c r="B26" s="1">
        <v>2</v>
      </c>
      <c r="C26" t="s">
        <v>15</v>
      </c>
      <c r="D26" t="s">
        <v>305</v>
      </c>
      <c r="E26" s="1" t="s">
        <v>169</v>
      </c>
    </row>
    <row r="27" spans="1:4" ht="12.75">
      <c r="A27" s="1" t="s">
        <v>14</v>
      </c>
      <c r="B27" s="1">
        <v>1</v>
      </c>
      <c r="C27" t="s">
        <v>16</v>
      </c>
      <c r="D27" t="s">
        <v>173</v>
      </c>
    </row>
    <row r="28" spans="1:5" ht="12.75">
      <c r="A28" s="1" t="s">
        <v>14</v>
      </c>
      <c r="B28" s="1">
        <v>1</v>
      </c>
      <c r="C28" t="s">
        <v>16</v>
      </c>
      <c r="D28" t="s">
        <v>308</v>
      </c>
      <c r="E28" s="1" t="s">
        <v>169</v>
      </c>
    </row>
    <row r="29" spans="1:4" ht="12.75">
      <c r="A29" s="1" t="s">
        <v>14</v>
      </c>
      <c r="B29" s="1">
        <v>1</v>
      </c>
      <c r="C29" t="s">
        <v>17</v>
      </c>
      <c r="D29" t="s">
        <v>309</v>
      </c>
    </row>
    <row r="30" spans="1:4" ht="12.75">
      <c r="A30" s="1" t="s">
        <v>14</v>
      </c>
      <c r="B30" s="1">
        <v>2</v>
      </c>
      <c r="C30" t="s">
        <v>18</v>
      </c>
      <c r="D30" t="s">
        <v>250</v>
      </c>
    </row>
    <row r="31" spans="1:5" ht="12.75">
      <c r="A31" s="1" t="s">
        <v>14</v>
      </c>
      <c r="B31" s="1">
        <v>1</v>
      </c>
      <c r="C31" t="s">
        <v>18</v>
      </c>
      <c r="D31" t="s">
        <v>310</v>
      </c>
      <c r="E31" s="1" t="s">
        <v>183</v>
      </c>
    </row>
    <row r="32" spans="1:5" ht="12.75">
      <c r="A32" s="1" t="s">
        <v>14</v>
      </c>
      <c r="B32" s="1">
        <v>2</v>
      </c>
      <c r="C32" t="s">
        <v>18</v>
      </c>
      <c r="D32" t="s">
        <v>215</v>
      </c>
      <c r="E32" s="1" t="s">
        <v>183</v>
      </c>
    </row>
    <row r="33" spans="1:5" ht="12.75">
      <c r="A33" s="1" t="s">
        <v>14</v>
      </c>
      <c r="B33" s="1">
        <v>1</v>
      </c>
      <c r="C33" t="s">
        <v>18</v>
      </c>
      <c r="D33" t="s">
        <v>250</v>
      </c>
      <c r="E33" s="1" t="s">
        <v>169</v>
      </c>
    </row>
    <row r="34" spans="1:4" ht="12.75">
      <c r="A34" s="1" t="s">
        <v>19</v>
      </c>
      <c r="B34" s="1">
        <v>1</v>
      </c>
      <c r="C34" t="s">
        <v>20</v>
      </c>
      <c r="D34" t="s">
        <v>196</v>
      </c>
    </row>
    <row r="35" spans="1:5" ht="12.75">
      <c r="A35" s="1" t="s">
        <v>19</v>
      </c>
      <c r="B35" s="1">
        <v>1</v>
      </c>
      <c r="C35" t="s">
        <v>20</v>
      </c>
      <c r="D35" t="s">
        <v>178</v>
      </c>
      <c r="E35" s="1" t="s">
        <v>169</v>
      </c>
    </row>
    <row r="36" spans="1:4" ht="12.75">
      <c r="A36" s="1" t="s">
        <v>21</v>
      </c>
      <c r="B36" s="1">
        <v>2</v>
      </c>
      <c r="C36" t="s">
        <v>22</v>
      </c>
      <c r="D36" t="s">
        <v>179</v>
      </c>
    </row>
    <row r="37" spans="1:4" ht="12.75">
      <c r="A37" s="1" t="s">
        <v>21</v>
      </c>
      <c r="B37" s="1">
        <v>1</v>
      </c>
      <c r="C37" t="s">
        <v>22</v>
      </c>
      <c r="D37" t="s">
        <v>311</v>
      </c>
    </row>
    <row r="38" spans="1:5" ht="12.75">
      <c r="A38" s="1" t="s">
        <v>21</v>
      </c>
      <c r="B38" s="1">
        <v>1</v>
      </c>
      <c r="C38" t="s">
        <v>22</v>
      </c>
      <c r="D38" t="s">
        <v>312</v>
      </c>
      <c r="E38" s="1" t="s">
        <v>183</v>
      </c>
    </row>
    <row r="39" spans="1:5" ht="12.75">
      <c r="A39" s="1" t="s">
        <v>21</v>
      </c>
      <c r="B39" s="1">
        <v>2</v>
      </c>
      <c r="C39" t="s">
        <v>22</v>
      </c>
      <c r="D39" t="s">
        <v>179</v>
      </c>
      <c r="E39" s="1" t="s">
        <v>169</v>
      </c>
    </row>
    <row r="40" spans="1:3" ht="12.75">
      <c r="A40" s="1" t="s">
        <v>23</v>
      </c>
      <c r="B40" s="1">
        <v>1</v>
      </c>
      <c r="C40" t="s">
        <v>24</v>
      </c>
    </row>
    <row r="41" spans="1:4" ht="12.75">
      <c r="A41" s="1" t="s">
        <v>23</v>
      </c>
      <c r="B41" s="1">
        <v>14</v>
      </c>
      <c r="C41" t="s">
        <v>24</v>
      </c>
      <c r="D41" t="s">
        <v>179</v>
      </c>
    </row>
    <row r="42" spans="1:4" ht="12.75">
      <c r="A42" s="1" t="s">
        <v>23</v>
      </c>
      <c r="B42" s="1">
        <v>1</v>
      </c>
      <c r="C42" t="s">
        <v>24</v>
      </c>
      <c r="D42" t="s">
        <v>313</v>
      </c>
    </row>
    <row r="43" spans="1:4" ht="12.75">
      <c r="A43" s="1" t="s">
        <v>23</v>
      </c>
      <c r="B43" s="1">
        <v>1</v>
      </c>
      <c r="C43" t="s">
        <v>24</v>
      </c>
      <c r="D43" t="s">
        <v>214</v>
      </c>
    </row>
    <row r="44" spans="1:5" ht="12.75">
      <c r="A44" s="1" t="s">
        <v>23</v>
      </c>
      <c r="B44" s="1">
        <v>3</v>
      </c>
      <c r="C44" t="s">
        <v>24</v>
      </c>
      <c r="D44" t="s">
        <v>257</v>
      </c>
      <c r="E44" s="1" t="s">
        <v>169</v>
      </c>
    </row>
    <row r="45" spans="1:5" ht="12.75">
      <c r="A45" s="1" t="s">
        <v>23</v>
      </c>
      <c r="B45" s="1">
        <v>4</v>
      </c>
      <c r="C45" t="s">
        <v>24</v>
      </c>
      <c r="D45" t="s">
        <v>314</v>
      </c>
      <c r="E45" s="1" t="s">
        <v>169</v>
      </c>
    </row>
    <row r="46" spans="1:5" ht="12.75">
      <c r="A46" s="1" t="s">
        <v>23</v>
      </c>
      <c r="B46" s="1">
        <v>8</v>
      </c>
      <c r="C46" t="s">
        <v>24</v>
      </c>
      <c r="D46" t="s">
        <v>179</v>
      </c>
      <c r="E46" s="1" t="s">
        <v>169</v>
      </c>
    </row>
    <row r="47" spans="1:3" ht="12.75">
      <c r="A47" s="1" t="s">
        <v>25</v>
      </c>
      <c r="B47" s="1">
        <v>1</v>
      </c>
      <c r="C47" t="s">
        <v>26</v>
      </c>
    </row>
    <row r="48" spans="1:4" ht="12.75">
      <c r="A48" s="1" t="s">
        <v>25</v>
      </c>
      <c r="B48" s="1">
        <v>1</v>
      </c>
      <c r="C48" t="s">
        <v>26</v>
      </c>
      <c r="D48" t="s">
        <v>215</v>
      </c>
    </row>
    <row r="49" spans="1:4" ht="12.75">
      <c r="A49" s="1" t="s">
        <v>25</v>
      </c>
      <c r="B49" s="1">
        <v>1</v>
      </c>
      <c r="C49" t="s">
        <v>26</v>
      </c>
      <c r="D49" t="s">
        <v>260</v>
      </c>
    </row>
    <row r="50" spans="1:4" ht="12.75">
      <c r="A50" s="1" t="s">
        <v>25</v>
      </c>
      <c r="B50" s="1">
        <v>1</v>
      </c>
      <c r="C50" t="s">
        <v>26</v>
      </c>
      <c r="D50" t="s">
        <v>184</v>
      </c>
    </row>
    <row r="51" spans="1:5" ht="12.75">
      <c r="A51" s="1" t="s">
        <v>25</v>
      </c>
      <c r="B51" s="1">
        <v>1</v>
      </c>
      <c r="C51" t="s">
        <v>26</v>
      </c>
      <c r="D51" t="s">
        <v>315</v>
      </c>
      <c r="E51" s="1" t="s">
        <v>183</v>
      </c>
    </row>
    <row r="52" spans="1:5" ht="12.75">
      <c r="A52" s="1" t="s">
        <v>25</v>
      </c>
      <c r="B52" s="1">
        <v>1</v>
      </c>
      <c r="C52" t="s">
        <v>26</v>
      </c>
      <c r="D52" t="s">
        <v>274</v>
      </c>
      <c r="E52" s="1" t="s">
        <v>183</v>
      </c>
    </row>
    <row r="53" spans="1:5" ht="12.75">
      <c r="A53" s="1" t="s">
        <v>25</v>
      </c>
      <c r="B53" s="1">
        <v>1</v>
      </c>
      <c r="C53" t="s">
        <v>26</v>
      </c>
      <c r="D53" t="s">
        <v>215</v>
      </c>
      <c r="E53" s="1" t="s">
        <v>183</v>
      </c>
    </row>
    <row r="54" spans="1:5" ht="12.75">
      <c r="A54" s="1" t="s">
        <v>25</v>
      </c>
      <c r="B54" s="1">
        <v>1</v>
      </c>
      <c r="C54" t="s">
        <v>26</v>
      </c>
      <c r="D54" t="s">
        <v>184</v>
      </c>
      <c r="E54" s="1" t="s">
        <v>183</v>
      </c>
    </row>
    <row r="55" spans="1:5" ht="12.75">
      <c r="A55" s="1" t="s">
        <v>25</v>
      </c>
      <c r="B55" s="1">
        <v>1</v>
      </c>
      <c r="C55" t="s">
        <v>26</v>
      </c>
      <c r="D55" t="s">
        <v>316</v>
      </c>
      <c r="E55" s="1" t="s">
        <v>169</v>
      </c>
    </row>
    <row r="56" spans="1:5" ht="12.75">
      <c r="A56" s="1" t="s">
        <v>25</v>
      </c>
      <c r="B56" s="1">
        <v>4</v>
      </c>
      <c r="C56" t="s">
        <v>26</v>
      </c>
      <c r="D56" t="s">
        <v>262</v>
      </c>
      <c r="E56" s="1" t="s">
        <v>169</v>
      </c>
    </row>
    <row r="57" spans="1:5" ht="12.75">
      <c r="A57" s="1" t="s">
        <v>25</v>
      </c>
      <c r="B57" s="1">
        <v>1</v>
      </c>
      <c r="C57" t="s">
        <v>26</v>
      </c>
      <c r="D57" t="s">
        <v>215</v>
      </c>
      <c r="E57" s="1" t="s">
        <v>192</v>
      </c>
    </row>
    <row r="58" spans="1:5" ht="12.75">
      <c r="A58" s="1" t="s">
        <v>27</v>
      </c>
      <c r="B58" s="1">
        <v>1</v>
      </c>
      <c r="C58" t="s">
        <v>263</v>
      </c>
      <c r="D58" t="s">
        <v>213</v>
      </c>
      <c r="E58" s="1" t="s">
        <v>169</v>
      </c>
    </row>
    <row r="59" spans="1:5" ht="12.75">
      <c r="A59" s="1" t="s">
        <v>27</v>
      </c>
      <c r="B59" s="1">
        <v>1</v>
      </c>
      <c r="C59" t="s">
        <v>263</v>
      </c>
      <c r="D59" t="s">
        <v>213</v>
      </c>
      <c r="E59" s="1" t="s">
        <v>169</v>
      </c>
    </row>
    <row r="60" spans="1:5" ht="12.75">
      <c r="A60" s="1" t="s">
        <v>27</v>
      </c>
      <c r="B60" s="1">
        <v>2</v>
      </c>
      <c r="C60" t="s">
        <v>263</v>
      </c>
      <c r="D60" t="s">
        <v>213</v>
      </c>
      <c r="E60" s="1" t="s">
        <v>169</v>
      </c>
    </row>
    <row r="61" spans="1:4" ht="12.75">
      <c r="A61" s="1" t="s">
        <v>27</v>
      </c>
      <c r="B61" s="1">
        <v>2</v>
      </c>
      <c r="C61" t="s">
        <v>185</v>
      </c>
      <c r="D61" t="s">
        <v>213</v>
      </c>
    </row>
    <row r="62" spans="1:5" ht="12.75">
      <c r="A62" s="1" t="s">
        <v>27</v>
      </c>
      <c r="B62" s="1">
        <v>1</v>
      </c>
      <c r="C62" t="s">
        <v>185</v>
      </c>
      <c r="D62" t="s">
        <v>213</v>
      </c>
      <c r="E62" s="1" t="s">
        <v>183</v>
      </c>
    </row>
    <row r="63" spans="1:5" ht="12.75">
      <c r="A63" s="1" t="s">
        <v>27</v>
      </c>
      <c r="B63" s="1">
        <v>1</v>
      </c>
      <c r="C63" t="s">
        <v>185</v>
      </c>
      <c r="D63" t="s">
        <v>213</v>
      </c>
      <c r="E63" s="1" t="s">
        <v>183</v>
      </c>
    </row>
    <row r="64" spans="1:5" ht="12.75">
      <c r="A64" s="1" t="s">
        <v>27</v>
      </c>
      <c r="B64" s="1">
        <v>1</v>
      </c>
      <c r="C64" t="s">
        <v>185</v>
      </c>
      <c r="D64" t="s">
        <v>213</v>
      </c>
      <c r="E64" s="1" t="s">
        <v>183</v>
      </c>
    </row>
    <row r="65" spans="1:5" ht="12.75">
      <c r="A65" s="1" t="s">
        <v>27</v>
      </c>
      <c r="B65" s="1">
        <v>2</v>
      </c>
      <c r="C65" t="s">
        <v>185</v>
      </c>
      <c r="D65" t="s">
        <v>213</v>
      </c>
      <c r="E65" s="1" t="s">
        <v>169</v>
      </c>
    </row>
    <row r="66" spans="1:5" ht="12.75">
      <c r="A66" s="1" t="s">
        <v>27</v>
      </c>
      <c r="B66" s="1">
        <v>1</v>
      </c>
      <c r="C66" t="s">
        <v>185</v>
      </c>
      <c r="D66" t="s">
        <v>213</v>
      </c>
      <c r="E66" s="1" t="s">
        <v>169</v>
      </c>
    </row>
    <row r="67" spans="1:5" ht="12.75">
      <c r="A67" s="1" t="s">
        <v>27</v>
      </c>
      <c r="B67" s="1">
        <v>1</v>
      </c>
      <c r="C67" t="s">
        <v>185</v>
      </c>
      <c r="D67" t="s">
        <v>213</v>
      </c>
      <c r="E67" s="1" t="s">
        <v>169</v>
      </c>
    </row>
    <row r="68" spans="1:5" ht="12.75">
      <c r="A68" s="1" t="s">
        <v>27</v>
      </c>
      <c r="B68" s="1">
        <v>1</v>
      </c>
      <c r="C68" t="s">
        <v>185</v>
      </c>
      <c r="D68" t="s">
        <v>213</v>
      </c>
      <c r="E68" s="1" t="s">
        <v>169</v>
      </c>
    </row>
    <row r="69" spans="1:5" ht="12.75">
      <c r="A69" s="1" t="s">
        <v>27</v>
      </c>
      <c r="B69" s="1">
        <v>2</v>
      </c>
      <c r="C69" t="s">
        <v>185</v>
      </c>
      <c r="D69" t="s">
        <v>213</v>
      </c>
      <c r="E69" s="1" t="s">
        <v>169</v>
      </c>
    </row>
    <row r="70" spans="1:5" ht="12.75">
      <c r="A70" s="1" t="s">
        <v>27</v>
      </c>
      <c r="B70" s="1">
        <v>1</v>
      </c>
      <c r="C70" t="s">
        <v>185</v>
      </c>
      <c r="D70" t="s">
        <v>213</v>
      </c>
      <c r="E70" s="1" t="s">
        <v>169</v>
      </c>
    </row>
    <row r="71" spans="1:5" ht="12.75">
      <c r="A71" s="1" t="s">
        <v>27</v>
      </c>
      <c r="B71" s="1">
        <v>1</v>
      </c>
      <c r="C71" t="s">
        <v>185</v>
      </c>
      <c r="D71" t="s">
        <v>213</v>
      </c>
      <c r="E71" s="1" t="s">
        <v>169</v>
      </c>
    </row>
    <row r="72" spans="1:5" ht="12.75">
      <c r="A72" s="1" t="s">
        <v>27</v>
      </c>
      <c r="B72" s="1">
        <v>1</v>
      </c>
      <c r="C72" t="s">
        <v>185</v>
      </c>
      <c r="D72" t="s">
        <v>213</v>
      </c>
      <c r="E72" s="1" t="s">
        <v>169</v>
      </c>
    </row>
    <row r="73" spans="1:5" ht="12.75">
      <c r="A73" s="1" t="s">
        <v>27</v>
      </c>
      <c r="B73" s="1">
        <v>1</v>
      </c>
      <c r="C73" t="s">
        <v>185</v>
      </c>
      <c r="D73" t="s">
        <v>213</v>
      </c>
      <c r="E73" s="1" t="s">
        <v>169</v>
      </c>
    </row>
    <row r="74" spans="1:5" ht="12.75">
      <c r="A74" s="1" t="s">
        <v>27</v>
      </c>
      <c r="B74" s="1">
        <v>1</v>
      </c>
      <c r="C74" t="s">
        <v>185</v>
      </c>
      <c r="D74" t="s">
        <v>213</v>
      </c>
      <c r="E74" s="1" t="s">
        <v>169</v>
      </c>
    </row>
    <row r="75" spans="1:5" ht="12.75">
      <c r="A75" s="1" t="s">
        <v>27</v>
      </c>
      <c r="B75" s="1">
        <v>1</v>
      </c>
      <c r="C75" t="s">
        <v>185</v>
      </c>
      <c r="D75" t="s">
        <v>213</v>
      </c>
      <c r="E75" s="1" t="s">
        <v>192</v>
      </c>
    </row>
    <row r="76" spans="1:4" ht="12.75">
      <c r="A76" s="1" t="s">
        <v>27</v>
      </c>
      <c r="B76" s="1">
        <v>1</v>
      </c>
      <c r="C76" t="s">
        <v>187</v>
      </c>
      <c r="D76" t="s">
        <v>213</v>
      </c>
    </row>
    <row r="77" spans="1:5" ht="12.75">
      <c r="A77" s="1" t="s">
        <v>27</v>
      </c>
      <c r="B77" s="1">
        <v>1</v>
      </c>
      <c r="C77" t="s">
        <v>187</v>
      </c>
      <c r="D77" t="s">
        <v>213</v>
      </c>
      <c r="E77" s="1" t="s">
        <v>183</v>
      </c>
    </row>
    <row r="78" spans="1:5" ht="12.75">
      <c r="A78" s="1" t="s">
        <v>27</v>
      </c>
      <c r="B78" s="1">
        <v>1</v>
      </c>
      <c r="C78" t="s">
        <v>187</v>
      </c>
      <c r="D78" t="s">
        <v>213</v>
      </c>
      <c r="E78" s="1" t="s">
        <v>169</v>
      </c>
    </row>
    <row r="79" spans="1:5" ht="12.75">
      <c r="A79" s="1" t="s">
        <v>27</v>
      </c>
      <c r="B79" s="1">
        <v>1</v>
      </c>
      <c r="C79" t="s">
        <v>187</v>
      </c>
      <c r="D79" t="s">
        <v>213</v>
      </c>
      <c r="E79" s="1" t="s">
        <v>169</v>
      </c>
    </row>
    <row r="80" spans="1:5" ht="12.75">
      <c r="A80" s="1" t="s">
        <v>27</v>
      </c>
      <c r="B80" s="1">
        <v>1</v>
      </c>
      <c r="C80" t="s">
        <v>187</v>
      </c>
      <c r="D80" t="s">
        <v>213</v>
      </c>
      <c r="E80" s="1" t="s">
        <v>169</v>
      </c>
    </row>
    <row r="81" spans="1:5" ht="12.75">
      <c r="A81" s="1" t="s">
        <v>27</v>
      </c>
      <c r="B81" s="1">
        <v>1</v>
      </c>
      <c r="C81" t="s">
        <v>187</v>
      </c>
      <c r="D81" t="s">
        <v>213</v>
      </c>
      <c r="E81" s="1" t="s">
        <v>169</v>
      </c>
    </row>
    <row r="82" spans="1:5" ht="12.75">
      <c r="A82" s="1" t="s">
        <v>27</v>
      </c>
      <c r="B82" s="1">
        <v>1</v>
      </c>
      <c r="C82" t="s">
        <v>187</v>
      </c>
      <c r="D82" t="s">
        <v>213</v>
      </c>
      <c r="E82" s="1" t="s">
        <v>169</v>
      </c>
    </row>
    <row r="83" spans="1:5" ht="12.75">
      <c r="A83" s="1" t="s">
        <v>27</v>
      </c>
      <c r="B83" s="1">
        <v>2</v>
      </c>
      <c r="C83" t="s">
        <v>187</v>
      </c>
      <c r="D83" t="s">
        <v>213</v>
      </c>
      <c r="E83" s="1" t="s">
        <v>169</v>
      </c>
    </row>
    <row r="84" spans="1:5" ht="12.75">
      <c r="A84" s="1" t="s">
        <v>27</v>
      </c>
      <c r="B84" s="1">
        <v>1</v>
      </c>
      <c r="C84" t="s">
        <v>100</v>
      </c>
      <c r="D84" t="s">
        <v>213</v>
      </c>
      <c r="E84" s="1" t="s">
        <v>192</v>
      </c>
    </row>
    <row r="85" spans="1:5" ht="12.75">
      <c r="A85" s="1" t="s">
        <v>32</v>
      </c>
      <c r="B85" s="1">
        <v>1</v>
      </c>
      <c r="C85" t="s">
        <v>33</v>
      </c>
      <c r="E85" s="1" t="s">
        <v>186</v>
      </c>
    </row>
    <row r="86" spans="1:5" ht="12.75">
      <c r="A86" s="1" t="s">
        <v>32</v>
      </c>
      <c r="B86" s="1">
        <v>1</v>
      </c>
      <c r="C86" t="s">
        <v>33</v>
      </c>
      <c r="D86" t="s">
        <v>218</v>
      </c>
      <c r="E86" s="1" t="s">
        <v>183</v>
      </c>
    </row>
    <row r="87" spans="1:5" ht="12.75">
      <c r="A87" s="1" t="s">
        <v>32</v>
      </c>
      <c r="B87" s="1">
        <v>2</v>
      </c>
      <c r="C87" t="s">
        <v>33</v>
      </c>
      <c r="D87" t="s">
        <v>317</v>
      </c>
      <c r="E87" s="1" t="s">
        <v>183</v>
      </c>
    </row>
    <row r="88" spans="1:5" ht="12.75">
      <c r="A88" s="1" t="s">
        <v>32</v>
      </c>
      <c r="B88" s="1">
        <v>1</v>
      </c>
      <c r="C88" t="s">
        <v>33</v>
      </c>
      <c r="D88" t="s">
        <v>318</v>
      </c>
      <c r="E88" s="1" t="s">
        <v>183</v>
      </c>
    </row>
    <row r="89" spans="1:5" ht="12.75">
      <c r="A89" s="1" t="s">
        <v>32</v>
      </c>
      <c r="B89" s="1">
        <v>1</v>
      </c>
      <c r="C89" t="s">
        <v>33</v>
      </c>
      <c r="D89" t="s">
        <v>319</v>
      </c>
      <c r="E89" s="1" t="s">
        <v>169</v>
      </c>
    </row>
    <row r="90" spans="1:5" ht="12.75">
      <c r="A90" s="1" t="s">
        <v>32</v>
      </c>
      <c r="B90" s="1">
        <v>1</v>
      </c>
      <c r="C90" t="s">
        <v>33</v>
      </c>
      <c r="D90" t="s">
        <v>318</v>
      </c>
      <c r="E90" s="1" t="s">
        <v>169</v>
      </c>
    </row>
    <row r="91" spans="1:5" ht="12.75">
      <c r="A91" s="1" t="s">
        <v>32</v>
      </c>
      <c r="B91" s="1">
        <v>1</v>
      </c>
      <c r="C91" t="s">
        <v>33</v>
      </c>
      <c r="D91" t="s">
        <v>320</v>
      </c>
      <c r="E91" s="1" t="s">
        <v>169</v>
      </c>
    </row>
    <row r="92" spans="1:5" ht="12.75">
      <c r="A92" s="1" t="s">
        <v>32</v>
      </c>
      <c r="B92" s="1">
        <v>2</v>
      </c>
      <c r="C92" t="s">
        <v>33</v>
      </c>
      <c r="D92" t="s">
        <v>220</v>
      </c>
      <c r="E92" s="1" t="s">
        <v>169</v>
      </c>
    </row>
    <row r="93" spans="1:5" ht="12.75">
      <c r="A93" s="1" t="s">
        <v>32</v>
      </c>
      <c r="B93" s="1">
        <v>1</v>
      </c>
      <c r="C93" t="s">
        <v>34</v>
      </c>
      <c r="D93" t="s">
        <v>321</v>
      </c>
      <c r="E93" s="1" t="s">
        <v>186</v>
      </c>
    </row>
    <row r="94" spans="1:5" ht="12.75">
      <c r="A94" s="1" t="s">
        <v>32</v>
      </c>
      <c r="B94" s="1">
        <v>1</v>
      </c>
      <c r="C94" t="s">
        <v>34</v>
      </c>
      <c r="D94" t="s">
        <v>231</v>
      </c>
      <c r="E94" s="1" t="s">
        <v>183</v>
      </c>
    </row>
    <row r="95" spans="1:5" ht="12.75">
      <c r="A95" s="1" t="s">
        <v>32</v>
      </c>
      <c r="B95" s="1">
        <v>1</v>
      </c>
      <c r="C95" t="s">
        <v>35</v>
      </c>
      <c r="D95" t="s">
        <v>262</v>
      </c>
      <c r="E95" s="1" t="s">
        <v>186</v>
      </c>
    </row>
    <row r="96" spans="1:5" ht="12.75">
      <c r="A96" s="1" t="s">
        <v>32</v>
      </c>
      <c r="B96" s="1">
        <v>1</v>
      </c>
      <c r="C96" t="s">
        <v>35</v>
      </c>
      <c r="D96" t="s">
        <v>225</v>
      </c>
      <c r="E96" s="1" t="s">
        <v>183</v>
      </c>
    </row>
    <row r="97" spans="1:5" ht="12.75">
      <c r="A97" s="1" t="s">
        <v>32</v>
      </c>
      <c r="B97" s="1">
        <v>1</v>
      </c>
      <c r="C97" t="s">
        <v>35</v>
      </c>
      <c r="D97" t="s">
        <v>322</v>
      </c>
      <c r="E97" s="1" t="s">
        <v>183</v>
      </c>
    </row>
    <row r="98" spans="1:5" ht="12.75">
      <c r="A98" s="1" t="s">
        <v>32</v>
      </c>
      <c r="B98" s="1">
        <v>2</v>
      </c>
      <c r="C98" t="s">
        <v>35</v>
      </c>
      <c r="D98" t="s">
        <v>226</v>
      </c>
      <c r="E98" s="1" t="s">
        <v>183</v>
      </c>
    </row>
    <row r="99" spans="1:5" ht="12.75">
      <c r="A99" s="1" t="s">
        <v>32</v>
      </c>
      <c r="B99" s="1">
        <v>1</v>
      </c>
      <c r="C99" t="s">
        <v>35</v>
      </c>
      <c r="D99" t="s">
        <v>323</v>
      </c>
      <c r="E99" s="1" t="s">
        <v>169</v>
      </c>
    </row>
    <row r="100" spans="1:5" ht="12.75">
      <c r="A100" s="1" t="s">
        <v>32</v>
      </c>
      <c r="B100" s="1">
        <v>1</v>
      </c>
      <c r="C100" t="s">
        <v>35</v>
      </c>
      <c r="D100" t="s">
        <v>324</v>
      </c>
      <c r="E100" s="1" t="s">
        <v>169</v>
      </c>
    </row>
    <row r="101" spans="1:5" ht="12.75">
      <c r="A101" s="1" t="s">
        <v>32</v>
      </c>
      <c r="B101" s="1">
        <v>1</v>
      </c>
      <c r="C101" t="s">
        <v>35</v>
      </c>
      <c r="D101" t="s">
        <v>268</v>
      </c>
      <c r="E101" s="1" t="s">
        <v>169</v>
      </c>
    </row>
    <row r="102" spans="1:5" ht="12.75">
      <c r="A102" s="1" t="s">
        <v>32</v>
      </c>
      <c r="B102" s="1">
        <v>1</v>
      </c>
      <c r="C102" t="s">
        <v>35</v>
      </c>
      <c r="D102" t="s">
        <v>214</v>
      </c>
      <c r="E102" s="1" t="s">
        <v>169</v>
      </c>
    </row>
    <row r="103" spans="1:5" ht="12.75">
      <c r="A103" s="1" t="s">
        <v>32</v>
      </c>
      <c r="B103" s="1">
        <v>1</v>
      </c>
      <c r="C103" t="s">
        <v>35</v>
      </c>
      <c r="D103" t="s">
        <v>262</v>
      </c>
      <c r="E103" s="1" t="s">
        <v>169</v>
      </c>
    </row>
    <row r="104" spans="1:5" ht="12.75">
      <c r="A104" s="1" t="s">
        <v>32</v>
      </c>
      <c r="B104" s="1">
        <v>1</v>
      </c>
      <c r="C104" t="s">
        <v>35</v>
      </c>
      <c r="D104" t="s">
        <v>191</v>
      </c>
      <c r="E104" s="1" t="s">
        <v>192</v>
      </c>
    </row>
    <row r="105" spans="1:5" ht="12.75">
      <c r="A105" s="1" t="s">
        <v>32</v>
      </c>
      <c r="B105" s="1">
        <v>1</v>
      </c>
      <c r="C105" t="s">
        <v>35</v>
      </c>
      <c r="D105" t="s">
        <v>322</v>
      </c>
      <c r="E105" s="1" t="s">
        <v>192</v>
      </c>
    </row>
    <row r="106" spans="1:3" ht="12.75">
      <c r="A106" s="1" t="s">
        <v>32</v>
      </c>
      <c r="B106" s="1">
        <v>1</v>
      </c>
      <c r="C106" t="s">
        <v>36</v>
      </c>
    </row>
    <row r="107" spans="1:5" ht="12.75">
      <c r="A107" s="1" t="s">
        <v>32</v>
      </c>
      <c r="B107" s="1">
        <v>1</v>
      </c>
      <c r="C107" t="s">
        <v>36</v>
      </c>
      <c r="D107" t="s">
        <v>325</v>
      </c>
      <c r="E107" s="1" t="s">
        <v>186</v>
      </c>
    </row>
    <row r="108" spans="1:5" ht="12.75">
      <c r="A108" s="1" t="s">
        <v>32</v>
      </c>
      <c r="B108" s="1">
        <v>1</v>
      </c>
      <c r="C108" t="s">
        <v>36</v>
      </c>
      <c r="D108" t="s">
        <v>269</v>
      </c>
      <c r="E108" s="1" t="s">
        <v>186</v>
      </c>
    </row>
    <row r="109" spans="1:5" ht="12.75">
      <c r="A109" s="1" t="s">
        <v>32</v>
      </c>
      <c r="B109" s="1">
        <v>1</v>
      </c>
      <c r="C109" t="s">
        <v>36</v>
      </c>
      <c r="D109" t="s">
        <v>272</v>
      </c>
      <c r="E109" s="1" t="s">
        <v>186</v>
      </c>
    </row>
    <row r="110" spans="1:5" ht="12.75">
      <c r="A110" s="1" t="s">
        <v>32</v>
      </c>
      <c r="B110" s="1">
        <v>1</v>
      </c>
      <c r="C110" t="s">
        <v>36</v>
      </c>
      <c r="D110" t="s">
        <v>321</v>
      </c>
      <c r="E110" s="1" t="s">
        <v>186</v>
      </c>
    </row>
    <row r="111" spans="1:5" ht="12.75">
      <c r="A111" s="1" t="s">
        <v>32</v>
      </c>
      <c r="B111" s="1">
        <v>2</v>
      </c>
      <c r="C111" t="s">
        <v>36</v>
      </c>
      <c r="D111" t="s">
        <v>326</v>
      </c>
      <c r="E111" s="1" t="s">
        <v>186</v>
      </c>
    </row>
    <row r="112" spans="1:5" ht="12.75">
      <c r="A112" s="1" t="s">
        <v>32</v>
      </c>
      <c r="B112" s="1">
        <v>3</v>
      </c>
      <c r="C112" t="s">
        <v>36</v>
      </c>
      <c r="D112" t="s">
        <v>223</v>
      </c>
      <c r="E112" s="1" t="s">
        <v>186</v>
      </c>
    </row>
    <row r="113" spans="1:5" ht="12.75">
      <c r="A113" s="1" t="s">
        <v>32</v>
      </c>
      <c r="B113" s="1">
        <v>1</v>
      </c>
      <c r="C113" t="s">
        <v>36</v>
      </c>
      <c r="D113" t="s">
        <v>327</v>
      </c>
      <c r="E113" s="1" t="s">
        <v>186</v>
      </c>
    </row>
    <row r="114" spans="1:5" ht="12.75">
      <c r="A114" s="1" t="s">
        <v>32</v>
      </c>
      <c r="B114" s="1">
        <v>2</v>
      </c>
      <c r="C114" t="s">
        <v>36</v>
      </c>
      <c r="D114" t="s">
        <v>225</v>
      </c>
      <c r="E114" s="1" t="s">
        <v>183</v>
      </c>
    </row>
    <row r="115" spans="1:5" ht="12.75">
      <c r="A115" s="1" t="s">
        <v>32</v>
      </c>
      <c r="B115" s="1">
        <v>1</v>
      </c>
      <c r="C115" t="s">
        <v>36</v>
      </c>
      <c r="D115" t="s">
        <v>328</v>
      </c>
      <c r="E115" s="1" t="s">
        <v>183</v>
      </c>
    </row>
    <row r="116" spans="1:5" ht="12.75">
      <c r="A116" s="1" t="s">
        <v>32</v>
      </c>
      <c r="B116" s="1">
        <v>3</v>
      </c>
      <c r="C116" t="s">
        <v>36</v>
      </c>
      <c r="D116" t="s">
        <v>329</v>
      </c>
      <c r="E116" s="1" t="s">
        <v>183</v>
      </c>
    </row>
    <row r="117" spans="1:5" ht="12.75">
      <c r="A117" s="1" t="s">
        <v>32</v>
      </c>
      <c r="B117" s="1">
        <v>2</v>
      </c>
      <c r="C117" t="s">
        <v>36</v>
      </c>
      <c r="D117" t="s">
        <v>279</v>
      </c>
      <c r="E117" s="1" t="s">
        <v>183</v>
      </c>
    </row>
    <row r="118" spans="1:5" ht="12.75">
      <c r="A118" s="1" t="s">
        <v>32</v>
      </c>
      <c r="B118" s="1">
        <v>1</v>
      </c>
      <c r="C118" t="s">
        <v>36</v>
      </c>
      <c r="D118" t="s">
        <v>277</v>
      </c>
      <c r="E118" s="1" t="s">
        <v>183</v>
      </c>
    </row>
    <row r="119" spans="1:5" ht="12.75">
      <c r="A119" s="1" t="s">
        <v>32</v>
      </c>
      <c r="B119" s="1">
        <v>4</v>
      </c>
      <c r="C119" t="s">
        <v>36</v>
      </c>
      <c r="D119" t="s">
        <v>330</v>
      </c>
      <c r="E119" s="1" t="s">
        <v>183</v>
      </c>
    </row>
    <row r="120" spans="1:5" ht="12.75">
      <c r="A120" s="1" t="s">
        <v>32</v>
      </c>
      <c r="B120" s="1">
        <v>1</v>
      </c>
      <c r="C120" t="s">
        <v>36</v>
      </c>
      <c r="D120" t="s">
        <v>215</v>
      </c>
      <c r="E120" s="1" t="s">
        <v>183</v>
      </c>
    </row>
    <row r="121" spans="1:5" ht="12.75">
      <c r="A121" s="1" t="s">
        <v>32</v>
      </c>
      <c r="B121" s="1">
        <v>1</v>
      </c>
      <c r="C121" t="s">
        <v>36</v>
      </c>
      <c r="D121" t="s">
        <v>226</v>
      </c>
      <c r="E121" s="1" t="s">
        <v>183</v>
      </c>
    </row>
    <row r="122" spans="1:5" ht="12.75">
      <c r="A122" s="1" t="s">
        <v>32</v>
      </c>
      <c r="B122" s="1">
        <v>2</v>
      </c>
      <c r="C122" t="s">
        <v>36</v>
      </c>
      <c r="D122" t="s">
        <v>209</v>
      </c>
      <c r="E122" s="1" t="s">
        <v>169</v>
      </c>
    </row>
    <row r="123" spans="1:5" ht="12.75">
      <c r="A123" s="1" t="s">
        <v>32</v>
      </c>
      <c r="B123" s="1">
        <v>1</v>
      </c>
      <c r="C123" t="s">
        <v>36</v>
      </c>
      <c r="D123" t="s">
        <v>324</v>
      </c>
      <c r="E123" s="1" t="s">
        <v>169</v>
      </c>
    </row>
    <row r="124" spans="1:5" ht="12.75">
      <c r="A124" s="1" t="s">
        <v>32</v>
      </c>
      <c r="B124" s="1">
        <v>1</v>
      </c>
      <c r="C124" t="s">
        <v>36</v>
      </c>
      <c r="D124" t="s">
        <v>330</v>
      </c>
      <c r="E124" s="1" t="s">
        <v>169</v>
      </c>
    </row>
    <row r="125" spans="1:5" ht="12.75">
      <c r="A125" s="1" t="s">
        <v>32</v>
      </c>
      <c r="B125" s="1">
        <v>2</v>
      </c>
      <c r="C125" t="s">
        <v>36</v>
      </c>
      <c r="D125" t="s">
        <v>262</v>
      </c>
      <c r="E125" s="1" t="s">
        <v>169</v>
      </c>
    </row>
    <row r="126" spans="1:5" ht="12.75">
      <c r="A126" s="1" t="s">
        <v>32</v>
      </c>
      <c r="B126" s="1">
        <v>1</v>
      </c>
      <c r="C126" t="s">
        <v>36</v>
      </c>
      <c r="E126" s="1" t="s">
        <v>192</v>
      </c>
    </row>
    <row r="127" spans="1:5" ht="12.75">
      <c r="A127" s="1" t="s">
        <v>32</v>
      </c>
      <c r="B127" s="1">
        <v>2</v>
      </c>
      <c r="C127" t="s">
        <v>36</v>
      </c>
      <c r="D127" t="s">
        <v>261</v>
      </c>
      <c r="E127" s="1" t="s">
        <v>192</v>
      </c>
    </row>
    <row r="128" spans="1:5" ht="12.75">
      <c r="A128" s="1" t="s">
        <v>32</v>
      </c>
      <c r="B128" s="1">
        <v>1</v>
      </c>
      <c r="C128" t="s">
        <v>36</v>
      </c>
      <c r="D128" t="s">
        <v>191</v>
      </c>
      <c r="E128" s="1" t="s">
        <v>192</v>
      </c>
    </row>
    <row r="129" spans="1:5" ht="12.75">
      <c r="A129" s="1" t="s">
        <v>32</v>
      </c>
      <c r="B129" s="1">
        <v>1</v>
      </c>
      <c r="C129" t="s">
        <v>36</v>
      </c>
      <c r="D129" t="s">
        <v>215</v>
      </c>
      <c r="E129" s="1" t="s">
        <v>192</v>
      </c>
    </row>
    <row r="130" spans="1:4" ht="12.75">
      <c r="A130" s="1" t="s">
        <v>32</v>
      </c>
      <c r="B130" s="1">
        <v>1</v>
      </c>
      <c r="C130" t="s">
        <v>37</v>
      </c>
      <c r="D130" t="s">
        <v>277</v>
      </c>
    </row>
    <row r="131" spans="1:4" ht="12.75">
      <c r="A131" s="1" t="s">
        <v>32</v>
      </c>
      <c r="B131" s="1">
        <v>1</v>
      </c>
      <c r="C131" t="s">
        <v>37</v>
      </c>
      <c r="D131" t="s">
        <v>231</v>
      </c>
    </row>
    <row r="132" spans="1:5" ht="12.75">
      <c r="A132" s="1" t="s">
        <v>32</v>
      </c>
      <c r="B132" s="1">
        <v>1</v>
      </c>
      <c r="C132" t="s">
        <v>37</v>
      </c>
      <c r="D132" t="s">
        <v>209</v>
      </c>
      <c r="E132" s="1" t="s">
        <v>183</v>
      </c>
    </row>
    <row r="133" spans="1:5" ht="12.75">
      <c r="A133" s="1" t="s">
        <v>32</v>
      </c>
      <c r="B133" s="1">
        <v>2</v>
      </c>
      <c r="C133" t="s">
        <v>37</v>
      </c>
      <c r="D133" t="s">
        <v>320</v>
      </c>
      <c r="E133" s="1" t="s">
        <v>183</v>
      </c>
    </row>
    <row r="134" spans="1:5" ht="12.75">
      <c r="A134" s="1" t="s">
        <v>32</v>
      </c>
      <c r="B134" s="1">
        <v>1</v>
      </c>
      <c r="C134" t="s">
        <v>37</v>
      </c>
      <c r="D134" t="s">
        <v>231</v>
      </c>
      <c r="E134" s="1" t="s">
        <v>169</v>
      </c>
    </row>
    <row r="135" spans="1:5" ht="12.75">
      <c r="A135" s="1" t="s">
        <v>32</v>
      </c>
      <c r="B135" s="1">
        <v>1</v>
      </c>
      <c r="C135" t="s">
        <v>38</v>
      </c>
      <c r="D135" t="s">
        <v>260</v>
      </c>
      <c r="E135" s="1" t="s">
        <v>186</v>
      </c>
    </row>
    <row r="136" spans="1:5" ht="12.75">
      <c r="A136" s="1" t="s">
        <v>32</v>
      </c>
      <c r="B136" s="1">
        <v>1</v>
      </c>
      <c r="C136" t="s">
        <v>38</v>
      </c>
      <c r="D136" t="s">
        <v>284</v>
      </c>
      <c r="E136" s="1" t="s">
        <v>186</v>
      </c>
    </row>
    <row r="137" spans="1:5" ht="12.75">
      <c r="A137" s="1" t="s">
        <v>32</v>
      </c>
      <c r="B137" s="1">
        <v>1</v>
      </c>
      <c r="C137" t="s">
        <v>38</v>
      </c>
      <c r="D137" t="s">
        <v>331</v>
      </c>
      <c r="E137" s="1" t="s">
        <v>183</v>
      </c>
    </row>
    <row r="138" spans="1:5" ht="12.75">
      <c r="A138" s="1" t="s">
        <v>32</v>
      </c>
      <c r="B138" s="1">
        <v>1</v>
      </c>
      <c r="C138" t="s">
        <v>38</v>
      </c>
      <c r="D138" t="s">
        <v>262</v>
      </c>
      <c r="E138" s="1" t="s">
        <v>169</v>
      </c>
    </row>
    <row r="139" spans="1:5" ht="12.75">
      <c r="A139" s="1" t="s">
        <v>39</v>
      </c>
      <c r="B139" s="1">
        <v>1</v>
      </c>
      <c r="C139" t="s">
        <v>235</v>
      </c>
      <c r="D139" t="s">
        <v>264</v>
      </c>
      <c r="E139" s="1" t="s">
        <v>183</v>
      </c>
    </row>
    <row r="140" spans="1:5" ht="12.75">
      <c r="A140" s="1" t="s">
        <v>39</v>
      </c>
      <c r="B140" s="1">
        <v>1</v>
      </c>
      <c r="C140" t="s">
        <v>235</v>
      </c>
      <c r="D140" t="s">
        <v>288</v>
      </c>
      <c r="E140" s="1" t="s">
        <v>183</v>
      </c>
    </row>
    <row r="141" spans="1:5" ht="12.75">
      <c r="A141" s="1" t="s">
        <v>39</v>
      </c>
      <c r="B141" s="1">
        <v>1</v>
      </c>
      <c r="C141" t="s">
        <v>235</v>
      </c>
      <c r="D141" t="s">
        <v>209</v>
      </c>
      <c r="E141" s="1" t="s">
        <v>169</v>
      </c>
    </row>
    <row r="142" spans="1:4" ht="12.75">
      <c r="A142" s="1" t="s">
        <v>41</v>
      </c>
      <c r="B142" s="1">
        <v>1</v>
      </c>
      <c r="C142" t="s">
        <v>15</v>
      </c>
      <c r="D142" t="s">
        <v>332</v>
      </c>
    </row>
    <row r="143" spans="1:4" ht="12.75">
      <c r="A143" s="1" t="s">
        <v>41</v>
      </c>
      <c r="B143" s="1">
        <v>1</v>
      </c>
      <c r="C143" t="s">
        <v>15</v>
      </c>
      <c r="D143" t="s">
        <v>300</v>
      </c>
    </row>
    <row r="144" spans="1:5" ht="12.75">
      <c r="A144" s="1" t="s">
        <v>41</v>
      </c>
      <c r="B144" s="1">
        <v>1</v>
      </c>
      <c r="C144" t="s">
        <v>15</v>
      </c>
      <c r="D144" t="s">
        <v>333</v>
      </c>
      <c r="E144" s="1" t="s">
        <v>183</v>
      </c>
    </row>
    <row r="145" spans="1:5" ht="12.75">
      <c r="A145" s="1" t="s">
        <v>41</v>
      </c>
      <c r="B145" s="1">
        <v>1</v>
      </c>
      <c r="C145" t="s">
        <v>15</v>
      </c>
      <c r="D145" t="s">
        <v>334</v>
      </c>
      <c r="E145" s="1" t="s">
        <v>183</v>
      </c>
    </row>
    <row r="146" spans="1:5" ht="12.75">
      <c r="A146" s="1" t="s">
        <v>41</v>
      </c>
      <c r="B146" s="1">
        <v>1</v>
      </c>
      <c r="C146" t="s">
        <v>15</v>
      </c>
      <c r="D146" t="s">
        <v>173</v>
      </c>
      <c r="E146" s="1" t="s">
        <v>183</v>
      </c>
    </row>
    <row r="147" spans="1:5" ht="12.75">
      <c r="A147" s="1" t="s">
        <v>41</v>
      </c>
      <c r="B147" s="1">
        <v>1</v>
      </c>
      <c r="C147" t="s">
        <v>15</v>
      </c>
      <c r="D147" t="s">
        <v>236</v>
      </c>
      <c r="E147" s="1" t="s">
        <v>169</v>
      </c>
    </row>
    <row r="148" spans="1:5" ht="12.75">
      <c r="A148" s="1" t="s">
        <v>41</v>
      </c>
      <c r="B148" s="1">
        <v>1</v>
      </c>
      <c r="C148" t="s">
        <v>15</v>
      </c>
      <c r="D148" t="s">
        <v>175</v>
      </c>
      <c r="E148" s="1" t="s">
        <v>169</v>
      </c>
    </row>
    <row r="149" spans="1:4" ht="12.75">
      <c r="A149" s="1" t="s">
        <v>41</v>
      </c>
      <c r="B149" s="1">
        <v>1</v>
      </c>
      <c r="C149" t="s">
        <v>18</v>
      </c>
      <c r="D149" t="s">
        <v>335</v>
      </c>
    </row>
    <row r="150" spans="1:4" ht="12.75">
      <c r="A150" s="1" t="s">
        <v>41</v>
      </c>
      <c r="B150" s="1">
        <v>1</v>
      </c>
      <c r="C150" t="s">
        <v>18</v>
      </c>
      <c r="D150" t="s">
        <v>295</v>
      </c>
    </row>
    <row r="151" spans="1:4" ht="12.75">
      <c r="A151" s="1" t="s">
        <v>41</v>
      </c>
      <c r="B151" s="1">
        <v>1</v>
      </c>
      <c r="C151" t="s">
        <v>42</v>
      </c>
      <c r="D151" t="s">
        <v>197</v>
      </c>
    </row>
    <row r="152" spans="1:5" ht="12.75">
      <c r="A152" s="1" t="s">
        <v>41</v>
      </c>
      <c r="B152" s="1">
        <v>1</v>
      </c>
      <c r="C152" t="s">
        <v>42</v>
      </c>
      <c r="D152" t="s">
        <v>336</v>
      </c>
      <c r="E152" s="1" t="s">
        <v>186</v>
      </c>
    </row>
    <row r="153" spans="1:5" ht="12.75">
      <c r="A153" s="1" t="s">
        <v>41</v>
      </c>
      <c r="B153" s="1">
        <v>1</v>
      </c>
      <c r="C153" t="s">
        <v>42</v>
      </c>
      <c r="D153" t="s">
        <v>197</v>
      </c>
      <c r="E153" s="1" t="s">
        <v>183</v>
      </c>
    </row>
    <row r="154" spans="1:5" ht="12.75">
      <c r="A154" s="1" t="s">
        <v>41</v>
      </c>
      <c r="B154" s="1">
        <v>1</v>
      </c>
      <c r="C154" t="s">
        <v>42</v>
      </c>
      <c r="D154" t="s">
        <v>337</v>
      </c>
      <c r="E154" s="1" t="s">
        <v>183</v>
      </c>
    </row>
    <row r="155" spans="1:5" ht="12.75">
      <c r="A155" s="1" t="s">
        <v>41</v>
      </c>
      <c r="B155" s="1">
        <v>1</v>
      </c>
      <c r="C155" t="s">
        <v>42</v>
      </c>
      <c r="E155" s="1" t="s">
        <v>169</v>
      </c>
    </row>
    <row r="156" spans="1:5" ht="12.75">
      <c r="A156" s="1" t="s">
        <v>41</v>
      </c>
      <c r="B156" s="1">
        <v>2</v>
      </c>
      <c r="C156" t="s">
        <v>42</v>
      </c>
      <c r="D156" t="s">
        <v>197</v>
      </c>
      <c r="E156" s="1" t="s">
        <v>169</v>
      </c>
    </row>
    <row r="157" spans="1:5" ht="12.75">
      <c r="A157" s="1" t="s">
        <v>338</v>
      </c>
      <c r="B157" s="1">
        <v>1</v>
      </c>
      <c r="C157" t="s">
        <v>339</v>
      </c>
      <c r="D157" t="s">
        <v>340</v>
      </c>
      <c r="E157" s="1" t="s">
        <v>169</v>
      </c>
    </row>
  </sheetData>
  <printOptions gridLines="1" horizontalCentered="1" verticalCentered="1"/>
  <pageMargins left="0.7874015748031497" right="0" top="0.5905511811023623" bottom="0" header="0.31496062992125984" footer="0"/>
  <pageSetup fitToHeight="2" horizontalDpi="600" verticalDpi="600" orientation="portrait" paperSize="9" scale="79" r:id="rId1"/>
  <headerFooter alignWithMargins="0">
    <oddHeader>&amp;C&amp;"Arial,Fett"&amp;12&amp;EZuordnung von Hilfen zu den Trägern - RSD B - Juli 2005</oddHeader>
    <oddFooter>&amp;C&amp;"Arial,Fett"&amp;12&amp;P</oddFooter>
  </headerFooter>
  <rowBreaks count="1" manualBreakCount="1">
    <brk id="6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2.00390625" style="0" customWidth="1"/>
    <col min="2" max="2" width="55.421875" style="0" bestFit="1" customWidth="1"/>
    <col min="3" max="3" width="11.421875" style="1" customWidth="1"/>
    <col min="4" max="4" width="2.00390625" style="0" bestFit="1" customWidth="1"/>
    <col min="5" max="5" width="18.8515625" style="1" bestFit="1" customWidth="1"/>
    <col min="6" max="6" width="11.7109375" style="0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72</v>
      </c>
      <c r="E3" s="4" t="s">
        <v>118</v>
      </c>
      <c r="F3" s="4" t="s">
        <v>119</v>
      </c>
    </row>
    <row r="4" spans="1:7" ht="12.75">
      <c r="A4" s="2" t="s">
        <v>9</v>
      </c>
      <c r="B4" t="s">
        <v>91</v>
      </c>
      <c r="C4" s="6"/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6">
        <v>3</v>
      </c>
      <c r="D5" t="s">
        <v>77</v>
      </c>
      <c r="E5" s="1" t="s">
        <v>44</v>
      </c>
      <c r="F5" s="23">
        <v>2296.23</v>
      </c>
      <c r="G5" t="s">
        <v>121</v>
      </c>
    </row>
    <row r="6" spans="1:7" ht="12.75">
      <c r="A6" s="2" t="s">
        <v>93</v>
      </c>
      <c r="B6" t="s">
        <v>94</v>
      </c>
      <c r="C6" s="6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6"/>
      <c r="D7" t="s">
        <v>78</v>
      </c>
      <c r="E7" s="1" t="s">
        <v>66</v>
      </c>
      <c r="F7" s="23"/>
      <c r="G7" t="s">
        <v>121</v>
      </c>
    </row>
    <row r="8" spans="1:7" ht="12.75">
      <c r="A8" s="2" t="s">
        <v>13</v>
      </c>
      <c r="B8" t="s">
        <v>114</v>
      </c>
      <c r="C8" s="6">
        <v>2</v>
      </c>
      <c r="D8" t="s">
        <v>79</v>
      </c>
      <c r="E8" s="1" t="s">
        <v>113</v>
      </c>
      <c r="F8" s="23"/>
      <c r="G8" t="s">
        <v>121</v>
      </c>
    </row>
    <row r="9" spans="1:7" ht="12.75">
      <c r="A9" s="2" t="s">
        <v>13</v>
      </c>
      <c r="B9" t="s">
        <v>115</v>
      </c>
      <c r="C9" s="6"/>
      <c r="D9" t="s">
        <v>79</v>
      </c>
      <c r="E9" s="1" t="s">
        <v>111</v>
      </c>
      <c r="F9" s="23"/>
      <c r="G9" t="s">
        <v>121</v>
      </c>
    </row>
    <row r="10" spans="1:7" ht="12.75">
      <c r="A10" s="2" t="s">
        <v>96</v>
      </c>
      <c r="B10" t="s">
        <v>97</v>
      </c>
      <c r="C10" s="6">
        <v>1</v>
      </c>
      <c r="D10" t="s">
        <v>78</v>
      </c>
      <c r="E10" s="1" t="s">
        <v>98</v>
      </c>
      <c r="F10" s="23"/>
      <c r="G10" t="s">
        <v>121</v>
      </c>
    </row>
    <row r="11" spans="1:7" ht="12.75">
      <c r="A11" s="2" t="s">
        <v>116</v>
      </c>
      <c r="B11" t="s">
        <v>117</v>
      </c>
      <c r="C11" s="6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6"/>
      <c r="F12" s="23"/>
    </row>
    <row r="13" spans="1:7" ht="12.75">
      <c r="A13" s="2" t="s">
        <v>14</v>
      </c>
      <c r="B13" t="s">
        <v>15</v>
      </c>
      <c r="C13" s="6">
        <v>15</v>
      </c>
      <c r="D13" t="s">
        <v>78</v>
      </c>
      <c r="E13" s="1" t="s">
        <v>46</v>
      </c>
      <c r="F13" s="23">
        <v>10620.06</v>
      </c>
      <c r="G13" t="s">
        <v>121</v>
      </c>
    </row>
    <row r="14" spans="1:7" ht="12.75">
      <c r="A14" s="2" t="s">
        <v>14</v>
      </c>
      <c r="B14" t="s">
        <v>16</v>
      </c>
      <c r="C14" s="6">
        <v>1</v>
      </c>
      <c r="D14" t="s">
        <v>78</v>
      </c>
      <c r="E14" s="1" t="s">
        <v>47</v>
      </c>
      <c r="F14" s="23">
        <v>1068.97</v>
      </c>
      <c r="G14" t="s">
        <v>121</v>
      </c>
    </row>
    <row r="15" spans="1:7" ht="12.75">
      <c r="A15" s="2" t="s">
        <v>14</v>
      </c>
      <c r="B15" t="s">
        <v>17</v>
      </c>
      <c r="C15" s="6">
        <v>1</v>
      </c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6">
        <v>5</v>
      </c>
      <c r="D16" t="s">
        <v>78</v>
      </c>
      <c r="E16" s="1" t="s">
        <v>49</v>
      </c>
      <c r="F16" s="23">
        <v>2281.4</v>
      </c>
      <c r="G16" t="s">
        <v>121</v>
      </c>
    </row>
    <row r="17" spans="1:7" ht="12.75">
      <c r="A17" s="2" t="s">
        <v>19</v>
      </c>
      <c r="B17" t="s">
        <v>20</v>
      </c>
      <c r="C17" s="6">
        <v>12</v>
      </c>
      <c r="D17" t="s">
        <v>78</v>
      </c>
      <c r="E17" s="1" t="s">
        <v>45</v>
      </c>
      <c r="F17" s="23">
        <v>10054.11</v>
      </c>
      <c r="G17" t="s">
        <v>121</v>
      </c>
    </row>
    <row r="18" spans="1:7" ht="12.75">
      <c r="A18" s="2" t="s">
        <v>21</v>
      </c>
      <c r="B18" t="s">
        <v>22</v>
      </c>
      <c r="C18" s="6">
        <v>6</v>
      </c>
      <c r="D18" t="s">
        <v>78</v>
      </c>
      <c r="E18" s="1" t="s">
        <v>50</v>
      </c>
      <c r="F18" s="23">
        <v>7320</v>
      </c>
      <c r="G18" t="s">
        <v>121</v>
      </c>
    </row>
    <row r="19" spans="1:7" ht="12.75">
      <c r="A19" s="2" t="s">
        <v>23</v>
      </c>
      <c r="B19" t="s">
        <v>24</v>
      </c>
      <c r="C19" s="6">
        <v>18</v>
      </c>
      <c r="D19" t="s">
        <v>78</v>
      </c>
      <c r="E19" s="1" t="s">
        <v>51</v>
      </c>
      <c r="F19" s="23">
        <v>17696.18</v>
      </c>
      <c r="G19" t="s">
        <v>121</v>
      </c>
    </row>
    <row r="20" spans="1:6" ht="12.75">
      <c r="A20" s="2"/>
      <c r="C20" s="6"/>
      <c r="F20" s="23"/>
    </row>
    <row r="21" spans="1:7" ht="12.75">
      <c r="A21" s="2" t="s">
        <v>25</v>
      </c>
      <c r="B21" t="s">
        <v>26</v>
      </c>
      <c r="C21" s="6">
        <v>14</v>
      </c>
      <c r="D21" t="s">
        <v>77</v>
      </c>
      <c r="E21" s="1" t="s">
        <v>52</v>
      </c>
      <c r="F21" s="23">
        <v>49583.88</v>
      </c>
      <c r="G21" t="s">
        <v>121</v>
      </c>
    </row>
    <row r="22" spans="1:7" ht="12.75">
      <c r="A22" s="2" t="s">
        <v>102</v>
      </c>
      <c r="B22" t="s">
        <v>101</v>
      </c>
      <c r="C22" s="6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6"/>
      <c r="F23" s="23"/>
    </row>
    <row r="24" spans="1:7" ht="12.75">
      <c r="A24" s="2" t="s">
        <v>27</v>
      </c>
      <c r="B24" t="s">
        <v>151</v>
      </c>
      <c r="C24" s="6">
        <v>17</v>
      </c>
      <c r="D24" t="s">
        <v>79</v>
      </c>
      <c r="E24" s="1" t="s">
        <v>67</v>
      </c>
      <c r="F24" s="23">
        <v>14757.24</v>
      </c>
      <c r="G24" t="s">
        <v>121</v>
      </c>
    </row>
    <row r="25" spans="1:7" ht="12.75">
      <c r="A25" s="2" t="s">
        <v>27</v>
      </c>
      <c r="B25" t="s">
        <v>29</v>
      </c>
      <c r="C25" s="6"/>
      <c r="D25" t="s">
        <v>79</v>
      </c>
      <c r="E25" s="1" t="s">
        <v>53</v>
      </c>
      <c r="F25" s="23"/>
      <c r="G25" t="s">
        <v>121</v>
      </c>
    </row>
    <row r="26" spans="1:7" ht="12.75">
      <c r="A26" s="2" t="s">
        <v>27</v>
      </c>
      <c r="B26" t="s">
        <v>152</v>
      </c>
      <c r="C26" s="6">
        <v>11</v>
      </c>
      <c r="D26" t="s">
        <v>79</v>
      </c>
      <c r="E26" s="1" t="s">
        <v>54</v>
      </c>
      <c r="F26" s="23">
        <v>17748.79</v>
      </c>
      <c r="G26" t="s">
        <v>121</v>
      </c>
    </row>
    <row r="27" spans="1:7" ht="12.75">
      <c r="A27" s="2" t="s">
        <v>27</v>
      </c>
      <c r="B27" t="s">
        <v>153</v>
      </c>
      <c r="C27" s="6"/>
      <c r="D27" t="s">
        <v>79</v>
      </c>
      <c r="E27" s="1" t="s">
        <v>55</v>
      </c>
      <c r="F27" s="23"/>
      <c r="G27" t="s">
        <v>121</v>
      </c>
    </row>
    <row r="28" spans="1:7" ht="12.75">
      <c r="A28" s="2" t="s">
        <v>27</v>
      </c>
      <c r="B28" t="s">
        <v>100</v>
      </c>
      <c r="C28" s="6"/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6"/>
      <c r="D29" t="s">
        <v>79</v>
      </c>
      <c r="E29" s="1" t="s">
        <v>85</v>
      </c>
      <c r="F29" s="23">
        <v>3351.49</v>
      </c>
      <c r="G29" t="s">
        <v>121</v>
      </c>
    </row>
    <row r="30" spans="1:6" ht="12.75">
      <c r="A30" s="2"/>
      <c r="C30" s="6"/>
      <c r="F30" s="23"/>
    </row>
    <row r="31" spans="1:7" ht="12.75">
      <c r="A31" s="2" t="s">
        <v>32</v>
      </c>
      <c r="B31" t="s">
        <v>33</v>
      </c>
      <c r="C31" s="6">
        <v>21</v>
      </c>
      <c r="D31" t="s">
        <v>79</v>
      </c>
      <c r="E31" s="1" t="s">
        <v>56</v>
      </c>
      <c r="F31" s="23">
        <v>-16183.13</v>
      </c>
      <c r="G31" t="s">
        <v>121</v>
      </c>
    </row>
    <row r="32" spans="1:7" ht="12.75">
      <c r="A32" s="2" t="s">
        <v>32</v>
      </c>
      <c r="B32" t="s">
        <v>34</v>
      </c>
      <c r="C32" s="6"/>
      <c r="D32" t="s">
        <v>79</v>
      </c>
      <c r="E32" s="1" t="s">
        <v>57</v>
      </c>
      <c r="F32" s="23"/>
      <c r="G32" t="s">
        <v>121</v>
      </c>
    </row>
    <row r="33" spans="1:7" ht="12.75">
      <c r="A33" s="2" t="s">
        <v>32</v>
      </c>
      <c r="B33" t="s">
        <v>35</v>
      </c>
      <c r="C33" s="6">
        <v>5</v>
      </c>
      <c r="D33" t="s">
        <v>79</v>
      </c>
      <c r="E33" s="1" t="s">
        <v>58</v>
      </c>
      <c r="F33" s="23">
        <v>15940</v>
      </c>
      <c r="G33" t="s">
        <v>121</v>
      </c>
    </row>
    <row r="34" spans="1:7" ht="12.75">
      <c r="A34" s="2" t="s">
        <v>32</v>
      </c>
      <c r="B34" t="s">
        <v>36</v>
      </c>
      <c r="C34" s="6">
        <v>39</v>
      </c>
      <c r="D34" t="s">
        <v>79</v>
      </c>
      <c r="E34" s="1" t="s">
        <v>59</v>
      </c>
      <c r="F34" s="23">
        <v>111976.95</v>
      </c>
      <c r="G34" t="s">
        <v>121</v>
      </c>
    </row>
    <row r="35" spans="1:7" ht="12.75">
      <c r="A35" s="2" t="s">
        <v>32</v>
      </c>
      <c r="B35" t="s">
        <v>37</v>
      </c>
      <c r="C35" s="6">
        <v>12</v>
      </c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6">
        <v>4</v>
      </c>
      <c r="D36" t="s">
        <v>79</v>
      </c>
      <c r="E36" s="1" t="s">
        <v>60</v>
      </c>
      <c r="F36" s="23">
        <v>13404.83</v>
      </c>
      <c r="G36" t="s">
        <v>121</v>
      </c>
    </row>
    <row r="37" spans="1:7" ht="12.75">
      <c r="A37" s="2" t="s">
        <v>39</v>
      </c>
      <c r="B37" t="s">
        <v>90</v>
      </c>
      <c r="C37" s="6">
        <v>1</v>
      </c>
      <c r="D37" t="s">
        <v>78</v>
      </c>
      <c r="E37" s="1" t="s">
        <v>61</v>
      </c>
      <c r="F37" s="23"/>
      <c r="G37" t="s">
        <v>121</v>
      </c>
    </row>
    <row r="38" spans="1:7" ht="12.75">
      <c r="A38" s="2" t="s">
        <v>39</v>
      </c>
      <c r="B38" t="s">
        <v>40</v>
      </c>
      <c r="C38" s="6">
        <v>1</v>
      </c>
      <c r="D38" t="s">
        <v>79</v>
      </c>
      <c r="E38" s="1" t="s">
        <v>62</v>
      </c>
      <c r="F38" s="23"/>
      <c r="G38" t="s">
        <v>121</v>
      </c>
    </row>
    <row r="39" spans="1:6" ht="12.75">
      <c r="A39" s="2"/>
      <c r="C39" s="6"/>
      <c r="F39" s="23"/>
    </row>
    <row r="40" spans="1:7" ht="12.75">
      <c r="A40" s="2" t="s">
        <v>41</v>
      </c>
      <c r="B40" t="s">
        <v>15</v>
      </c>
      <c r="C40" s="6">
        <v>8</v>
      </c>
      <c r="D40" t="s">
        <v>78</v>
      </c>
      <c r="E40" s="1" t="s">
        <v>63</v>
      </c>
      <c r="F40" s="23">
        <v>8097.25</v>
      </c>
      <c r="G40" t="s">
        <v>121</v>
      </c>
    </row>
    <row r="41" spans="1:7" ht="12.75">
      <c r="A41" s="2" t="s">
        <v>41</v>
      </c>
      <c r="B41" t="s">
        <v>18</v>
      </c>
      <c r="C41" s="6">
        <v>4</v>
      </c>
      <c r="D41" t="s">
        <v>78</v>
      </c>
      <c r="E41" s="1" t="s">
        <v>64</v>
      </c>
      <c r="F41" s="23">
        <v>1857.13</v>
      </c>
      <c r="G41" t="s">
        <v>121</v>
      </c>
    </row>
    <row r="42" spans="1:7" ht="12" customHeight="1">
      <c r="A42" s="2" t="s">
        <v>41</v>
      </c>
      <c r="B42" t="s">
        <v>42</v>
      </c>
      <c r="C42" s="6">
        <v>3</v>
      </c>
      <c r="D42" t="s">
        <v>78</v>
      </c>
      <c r="E42" s="1" t="s">
        <v>65</v>
      </c>
      <c r="F42" s="23">
        <v>310</v>
      </c>
      <c r="G42" t="s">
        <v>121</v>
      </c>
    </row>
    <row r="43" spans="1:6" ht="12" customHeight="1">
      <c r="A43" s="2"/>
      <c r="C43" s="6"/>
      <c r="F43" s="23"/>
    </row>
    <row r="44" spans="1:7" ht="12" customHeight="1">
      <c r="A44" s="2" t="s">
        <v>104</v>
      </c>
      <c r="B44" t="s">
        <v>107</v>
      </c>
      <c r="C44" s="6"/>
      <c r="D44" t="s">
        <v>79</v>
      </c>
      <c r="E44" s="1" t="s">
        <v>106</v>
      </c>
      <c r="F44" s="23"/>
      <c r="G44" t="s">
        <v>121</v>
      </c>
    </row>
    <row r="45" spans="1:7" ht="12.75">
      <c r="A45" s="2" t="s">
        <v>104</v>
      </c>
      <c r="B45" t="s">
        <v>108</v>
      </c>
      <c r="C45" s="6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6"/>
      <c r="D46" t="s">
        <v>78</v>
      </c>
      <c r="E46" s="1" t="s">
        <v>165</v>
      </c>
      <c r="F46" s="23"/>
      <c r="G46" t="s">
        <v>121</v>
      </c>
    </row>
    <row r="47" spans="1:7" ht="12" customHeight="1">
      <c r="A47" s="2" t="s">
        <v>104</v>
      </c>
      <c r="B47" t="s">
        <v>110</v>
      </c>
      <c r="C47" s="6"/>
      <c r="D47" t="s">
        <v>79</v>
      </c>
      <c r="E47" s="1" t="s">
        <v>166</v>
      </c>
      <c r="F47" s="23"/>
      <c r="G47" t="s">
        <v>121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4">
        <f>SUM(C4:C47)</f>
        <v>204</v>
      </c>
      <c r="F51" s="21">
        <f>SUM(F4:F47)</f>
        <v>272181.38</v>
      </c>
      <c r="G51" t="s">
        <v>121</v>
      </c>
    </row>
    <row r="52" ht="12.75">
      <c r="B52" s="5" t="s">
        <v>80</v>
      </c>
    </row>
    <row r="53" spans="2:6" ht="12.75">
      <c r="B53" s="18"/>
      <c r="C53" s="4" t="s">
        <v>84</v>
      </c>
      <c r="F53" s="4" t="s">
        <v>120</v>
      </c>
    </row>
    <row r="54" spans="2:7" ht="12.75">
      <c r="B54" s="13" t="s">
        <v>81</v>
      </c>
      <c r="C54" s="24">
        <f>SUM(C7+C10+C13+C14+C15+C16+C17+C18+C19+C37+C40+C41+C42+C45+C46)</f>
        <v>75</v>
      </c>
      <c r="F54" s="20">
        <f>SUM(F7+F10+F13+F14+F15+F16+F17+F18+F19+F37+F40+F41+F42+F45+F46)</f>
        <v>59305.1</v>
      </c>
      <c r="G54" t="s">
        <v>121</v>
      </c>
    </row>
    <row r="55" spans="2:7" ht="12.75">
      <c r="B55" s="13" t="s">
        <v>82</v>
      </c>
      <c r="C55" s="24">
        <f>SUM(C4+C5+C21+C22)</f>
        <v>17</v>
      </c>
      <c r="F55" s="20">
        <f>SUM(F4+F5+F21+F22)</f>
        <v>51880.11</v>
      </c>
      <c r="G55" t="s">
        <v>121</v>
      </c>
    </row>
    <row r="56" spans="2:7" ht="12.75">
      <c r="B56" s="13" t="s">
        <v>83</v>
      </c>
      <c r="C56" s="24">
        <f>SUM(C6+C8+C9+C11+C24+C25+C26+C27+C28+C29+C31+C32+C33+C34+C35+C36+C38+C44+C47)</f>
        <v>112</v>
      </c>
      <c r="F56" s="20">
        <f>SUM(F6+F8+F9+F11+F24+F25+F26+F27+F28+F29+F31+F32+F33+F34+F35+F36+F38+F44+F47)</f>
        <v>160996.16999999998</v>
      </c>
      <c r="G56" t="s">
        <v>121</v>
      </c>
    </row>
    <row r="57" spans="2:7" ht="12.75">
      <c r="B57" s="5" t="s">
        <v>87</v>
      </c>
      <c r="C57" s="4">
        <f>SUM(C54:C56)</f>
        <v>204</v>
      </c>
      <c r="F57" s="21">
        <f>SUM(F54:F56)</f>
        <v>272181.38</v>
      </c>
      <c r="G57" t="s">
        <v>121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RSD C - Juli 2005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bestFit="1" customWidth="1"/>
    <col min="3" max="3" width="41.140625" style="0" bestFit="1" customWidth="1"/>
    <col min="4" max="4" width="33.8515625" style="0" bestFit="1" customWidth="1"/>
    <col min="5" max="5" width="18.7109375" style="1" bestFit="1" customWidth="1"/>
  </cols>
  <sheetData>
    <row r="1" spans="1:5" ht="12.75">
      <c r="A1" s="4" t="s">
        <v>147</v>
      </c>
      <c r="B1" s="4" t="s">
        <v>146</v>
      </c>
      <c r="C1" s="4" t="s">
        <v>1</v>
      </c>
      <c r="D1" s="4" t="s">
        <v>144</v>
      </c>
      <c r="E1" s="4" t="s">
        <v>145</v>
      </c>
    </row>
    <row r="2" spans="1:5" ht="12.75">
      <c r="A2" s="4" t="s">
        <v>148</v>
      </c>
      <c r="B2" s="4" t="s">
        <v>1</v>
      </c>
      <c r="C2" s="4"/>
      <c r="D2" s="4"/>
      <c r="E2" s="4"/>
    </row>
    <row r="3" ht="3" customHeight="1"/>
    <row r="4" spans="1:4" ht="12.75">
      <c r="A4" s="1" t="s">
        <v>10</v>
      </c>
      <c r="B4" s="1">
        <v>1</v>
      </c>
      <c r="C4" t="s">
        <v>167</v>
      </c>
      <c r="D4" t="s">
        <v>341</v>
      </c>
    </row>
    <row r="5" spans="1:5" ht="12.75">
      <c r="A5" s="1" t="s">
        <v>10</v>
      </c>
      <c r="B5" s="1">
        <v>1</v>
      </c>
      <c r="C5" t="s">
        <v>167</v>
      </c>
      <c r="D5" t="s">
        <v>217</v>
      </c>
      <c r="E5" s="1" t="s">
        <v>186</v>
      </c>
    </row>
    <row r="6" spans="1:5" ht="12.75">
      <c r="A6" s="1" t="s">
        <v>10</v>
      </c>
      <c r="B6" s="1">
        <v>1</v>
      </c>
      <c r="C6" t="s">
        <v>167</v>
      </c>
      <c r="D6" t="s">
        <v>206</v>
      </c>
      <c r="E6" s="1" t="s">
        <v>169</v>
      </c>
    </row>
    <row r="7" spans="1:5" ht="12.75">
      <c r="A7" s="1" t="s">
        <v>13</v>
      </c>
      <c r="B7" s="1">
        <v>1</v>
      </c>
      <c r="C7" t="s">
        <v>342</v>
      </c>
      <c r="D7" t="s">
        <v>343</v>
      </c>
      <c r="E7" s="1" t="s">
        <v>169</v>
      </c>
    </row>
    <row r="8" spans="1:5" ht="12.75">
      <c r="A8" s="1" t="s">
        <v>13</v>
      </c>
      <c r="B8" s="1">
        <v>1</v>
      </c>
      <c r="C8" t="s">
        <v>342</v>
      </c>
      <c r="D8" t="s">
        <v>344</v>
      </c>
      <c r="E8" s="1" t="s">
        <v>169</v>
      </c>
    </row>
    <row r="9" spans="1:5" ht="12.75">
      <c r="A9" s="1" t="s">
        <v>96</v>
      </c>
      <c r="B9" s="1">
        <v>1</v>
      </c>
      <c r="C9" t="s">
        <v>170</v>
      </c>
      <c r="E9" s="1" t="s">
        <v>183</v>
      </c>
    </row>
    <row r="10" spans="1:4" ht="12.75">
      <c r="A10" s="1" t="s">
        <v>14</v>
      </c>
      <c r="B10" s="1">
        <v>1</v>
      </c>
      <c r="C10" t="s">
        <v>15</v>
      </c>
      <c r="D10" t="s">
        <v>345</v>
      </c>
    </row>
    <row r="11" spans="1:4" ht="12.75">
      <c r="A11" s="1" t="s">
        <v>14</v>
      </c>
      <c r="B11" s="1">
        <v>1</v>
      </c>
      <c r="C11" t="s">
        <v>15</v>
      </c>
      <c r="D11" t="s">
        <v>236</v>
      </c>
    </row>
    <row r="12" spans="1:4" ht="12.75">
      <c r="A12" s="1" t="s">
        <v>14</v>
      </c>
      <c r="B12" s="1">
        <v>1</v>
      </c>
      <c r="C12" t="s">
        <v>15</v>
      </c>
      <c r="D12" t="s">
        <v>346</v>
      </c>
    </row>
    <row r="13" spans="1:4" ht="12.75">
      <c r="A13" s="1" t="s">
        <v>14</v>
      </c>
      <c r="B13" s="1">
        <v>1</v>
      </c>
      <c r="C13" t="s">
        <v>15</v>
      </c>
      <c r="D13" t="s">
        <v>347</v>
      </c>
    </row>
    <row r="14" spans="1:5" ht="12.75">
      <c r="A14" s="1" t="s">
        <v>14</v>
      </c>
      <c r="B14" s="1">
        <v>1</v>
      </c>
      <c r="C14" t="s">
        <v>15</v>
      </c>
      <c r="D14" t="s">
        <v>348</v>
      </c>
      <c r="E14" s="1" t="s">
        <v>183</v>
      </c>
    </row>
    <row r="15" spans="1:5" ht="12.75">
      <c r="A15" s="1" t="s">
        <v>14</v>
      </c>
      <c r="B15" s="1">
        <v>1</v>
      </c>
      <c r="C15" t="s">
        <v>15</v>
      </c>
      <c r="D15" t="s">
        <v>349</v>
      </c>
      <c r="E15" s="1" t="s">
        <v>183</v>
      </c>
    </row>
    <row r="16" spans="1:5" ht="12.75">
      <c r="A16" s="1" t="s">
        <v>14</v>
      </c>
      <c r="B16" s="1">
        <v>1</v>
      </c>
      <c r="C16" t="s">
        <v>15</v>
      </c>
      <c r="D16" t="s">
        <v>291</v>
      </c>
      <c r="E16" s="1" t="s">
        <v>183</v>
      </c>
    </row>
    <row r="17" spans="1:5" ht="12.75">
      <c r="A17" s="1" t="s">
        <v>14</v>
      </c>
      <c r="B17" s="1">
        <v>1</v>
      </c>
      <c r="C17" t="s">
        <v>15</v>
      </c>
      <c r="D17" t="s">
        <v>236</v>
      </c>
      <c r="E17" s="1" t="s">
        <v>183</v>
      </c>
    </row>
    <row r="18" spans="1:5" ht="12.75">
      <c r="A18" s="1" t="s">
        <v>14</v>
      </c>
      <c r="B18" s="1">
        <v>1</v>
      </c>
      <c r="C18" t="s">
        <v>15</v>
      </c>
      <c r="D18" t="s">
        <v>291</v>
      </c>
      <c r="E18" s="1" t="s">
        <v>169</v>
      </c>
    </row>
    <row r="19" spans="1:5" ht="12.75">
      <c r="A19" s="1" t="s">
        <v>14</v>
      </c>
      <c r="B19" s="1">
        <v>3</v>
      </c>
      <c r="C19" t="s">
        <v>15</v>
      </c>
      <c r="D19" t="s">
        <v>236</v>
      </c>
      <c r="E19" s="1" t="s">
        <v>169</v>
      </c>
    </row>
    <row r="20" spans="1:5" ht="12.75">
      <c r="A20" s="1" t="s">
        <v>14</v>
      </c>
      <c r="B20" s="1">
        <v>1</v>
      </c>
      <c r="C20" t="s">
        <v>15</v>
      </c>
      <c r="D20" t="s">
        <v>350</v>
      </c>
      <c r="E20" s="1" t="s">
        <v>169</v>
      </c>
    </row>
    <row r="21" spans="1:5" ht="12.75">
      <c r="A21" s="1" t="s">
        <v>14</v>
      </c>
      <c r="B21" s="1">
        <v>1</v>
      </c>
      <c r="C21" t="s">
        <v>15</v>
      </c>
      <c r="D21" t="s">
        <v>351</v>
      </c>
      <c r="E21" s="1" t="s">
        <v>169</v>
      </c>
    </row>
    <row r="22" spans="1:5" ht="12.75">
      <c r="A22" s="1" t="s">
        <v>14</v>
      </c>
      <c r="B22" s="1">
        <v>1</v>
      </c>
      <c r="C22" t="s">
        <v>15</v>
      </c>
      <c r="D22" t="s">
        <v>352</v>
      </c>
      <c r="E22" s="1" t="s">
        <v>169</v>
      </c>
    </row>
    <row r="23" spans="1:5" ht="12.75">
      <c r="A23" s="1" t="s">
        <v>14</v>
      </c>
      <c r="B23" s="1">
        <v>1</v>
      </c>
      <c r="C23" t="s">
        <v>16</v>
      </c>
      <c r="D23" t="s">
        <v>353</v>
      </c>
      <c r="E23" s="1" t="s">
        <v>169</v>
      </c>
    </row>
    <row r="24" spans="1:5" ht="12.75">
      <c r="A24" s="1" t="s">
        <v>14</v>
      </c>
      <c r="B24" s="1">
        <v>1</v>
      </c>
      <c r="C24" t="s">
        <v>17</v>
      </c>
      <c r="D24" t="s">
        <v>354</v>
      </c>
      <c r="E24" s="1" t="s">
        <v>169</v>
      </c>
    </row>
    <row r="25" spans="1:4" ht="12.75">
      <c r="A25" s="1" t="s">
        <v>14</v>
      </c>
      <c r="B25" s="1">
        <v>1</v>
      </c>
      <c r="C25" t="s">
        <v>18</v>
      </c>
      <c r="D25" t="s">
        <v>178</v>
      </c>
    </row>
    <row r="26" spans="1:4" ht="12.75">
      <c r="A26" s="1" t="s">
        <v>14</v>
      </c>
      <c r="B26" s="1">
        <v>1</v>
      </c>
      <c r="C26" t="s">
        <v>18</v>
      </c>
      <c r="D26" t="s">
        <v>295</v>
      </c>
    </row>
    <row r="27" spans="1:5" ht="12.75">
      <c r="A27" s="1" t="s">
        <v>14</v>
      </c>
      <c r="B27" s="1">
        <v>1</v>
      </c>
      <c r="C27" t="s">
        <v>18</v>
      </c>
      <c r="D27" t="s">
        <v>239</v>
      </c>
      <c r="E27" s="1" t="s">
        <v>183</v>
      </c>
    </row>
    <row r="28" spans="1:5" ht="12.75">
      <c r="A28" s="1" t="s">
        <v>14</v>
      </c>
      <c r="B28" s="1">
        <v>1</v>
      </c>
      <c r="C28" t="s">
        <v>18</v>
      </c>
      <c r="D28" t="s">
        <v>178</v>
      </c>
      <c r="E28" s="1" t="s">
        <v>169</v>
      </c>
    </row>
    <row r="29" spans="1:5" ht="12.75">
      <c r="A29" s="1" t="s">
        <v>14</v>
      </c>
      <c r="B29" s="1">
        <v>1</v>
      </c>
      <c r="C29" t="s">
        <v>18</v>
      </c>
      <c r="D29" t="s">
        <v>355</v>
      </c>
      <c r="E29" s="1" t="s">
        <v>169</v>
      </c>
    </row>
    <row r="30" spans="1:4" ht="12.75">
      <c r="A30" s="1" t="s">
        <v>19</v>
      </c>
      <c r="B30" s="1">
        <v>1</v>
      </c>
      <c r="C30" t="s">
        <v>20</v>
      </c>
      <c r="D30" t="s">
        <v>178</v>
      </c>
    </row>
    <row r="31" spans="1:4" ht="12.75">
      <c r="A31" s="1" t="s">
        <v>19</v>
      </c>
      <c r="B31" s="1">
        <v>1</v>
      </c>
      <c r="C31" t="s">
        <v>20</v>
      </c>
      <c r="D31" t="s">
        <v>356</v>
      </c>
    </row>
    <row r="32" spans="1:5" ht="12.75">
      <c r="A32" s="1" t="s">
        <v>19</v>
      </c>
      <c r="B32" s="1">
        <v>1</v>
      </c>
      <c r="C32" t="s">
        <v>20</v>
      </c>
      <c r="D32" t="s">
        <v>356</v>
      </c>
      <c r="E32" s="1" t="s">
        <v>183</v>
      </c>
    </row>
    <row r="33" spans="1:5" ht="12.75">
      <c r="A33" s="1" t="s">
        <v>19</v>
      </c>
      <c r="B33" s="1">
        <v>6</v>
      </c>
      <c r="C33" t="s">
        <v>20</v>
      </c>
      <c r="D33" t="s">
        <v>178</v>
      </c>
      <c r="E33" s="1" t="s">
        <v>169</v>
      </c>
    </row>
    <row r="34" spans="1:5" ht="12.75">
      <c r="A34" s="1" t="s">
        <v>19</v>
      </c>
      <c r="B34" s="1">
        <v>3</v>
      </c>
      <c r="C34" t="s">
        <v>20</v>
      </c>
      <c r="D34" t="s">
        <v>196</v>
      </c>
      <c r="E34" s="1" t="s">
        <v>169</v>
      </c>
    </row>
    <row r="35" spans="1:4" ht="12.75">
      <c r="A35" s="1" t="s">
        <v>21</v>
      </c>
      <c r="B35" s="1">
        <v>1</v>
      </c>
      <c r="C35" t="s">
        <v>22</v>
      </c>
      <c r="D35" t="s">
        <v>327</v>
      </c>
    </row>
    <row r="36" spans="1:4" ht="12.75">
      <c r="A36" s="1" t="s">
        <v>21</v>
      </c>
      <c r="B36" s="1">
        <v>1</v>
      </c>
      <c r="C36" t="s">
        <v>22</v>
      </c>
      <c r="D36" t="s">
        <v>196</v>
      </c>
    </row>
    <row r="37" spans="1:5" ht="12.75">
      <c r="A37" s="1" t="s">
        <v>21</v>
      </c>
      <c r="B37" s="1">
        <v>1</v>
      </c>
      <c r="C37" t="s">
        <v>22</v>
      </c>
      <c r="D37" t="s">
        <v>357</v>
      </c>
      <c r="E37" s="1" t="s">
        <v>183</v>
      </c>
    </row>
    <row r="38" spans="1:5" ht="12.75">
      <c r="A38" s="1" t="s">
        <v>21</v>
      </c>
      <c r="B38" s="1">
        <v>1</v>
      </c>
      <c r="C38" t="s">
        <v>22</v>
      </c>
      <c r="D38" t="s">
        <v>358</v>
      </c>
      <c r="E38" s="1" t="s">
        <v>183</v>
      </c>
    </row>
    <row r="39" spans="1:5" ht="12.75">
      <c r="A39" s="1" t="s">
        <v>21</v>
      </c>
      <c r="B39" s="1">
        <v>1</v>
      </c>
      <c r="C39" t="s">
        <v>22</v>
      </c>
      <c r="D39" t="s">
        <v>327</v>
      </c>
      <c r="E39" s="1" t="s">
        <v>169</v>
      </c>
    </row>
    <row r="40" spans="1:5" ht="12.75">
      <c r="A40" s="1" t="s">
        <v>21</v>
      </c>
      <c r="B40" s="1">
        <v>1</v>
      </c>
      <c r="C40" t="s">
        <v>22</v>
      </c>
      <c r="D40" t="s">
        <v>359</v>
      </c>
      <c r="E40" s="1" t="s">
        <v>169</v>
      </c>
    </row>
    <row r="41" spans="1:4" ht="12.75">
      <c r="A41" s="1" t="s">
        <v>23</v>
      </c>
      <c r="B41" s="1">
        <v>1</v>
      </c>
      <c r="C41" t="s">
        <v>24</v>
      </c>
      <c r="D41" t="s">
        <v>250</v>
      </c>
    </row>
    <row r="42" spans="1:4" ht="12.75">
      <c r="A42" s="1" t="s">
        <v>23</v>
      </c>
      <c r="B42" s="1">
        <v>1</v>
      </c>
      <c r="C42" t="s">
        <v>24</v>
      </c>
      <c r="D42" t="s">
        <v>226</v>
      </c>
    </row>
    <row r="43" spans="1:5" ht="12.75">
      <c r="A43" s="1" t="s">
        <v>23</v>
      </c>
      <c r="B43" s="1">
        <v>9</v>
      </c>
      <c r="C43" t="s">
        <v>24</v>
      </c>
      <c r="D43" t="s">
        <v>178</v>
      </c>
      <c r="E43" s="1" t="s">
        <v>169</v>
      </c>
    </row>
    <row r="44" spans="1:5" ht="12.75">
      <c r="A44" s="1" t="s">
        <v>23</v>
      </c>
      <c r="B44" s="1">
        <v>1</v>
      </c>
      <c r="C44" t="s">
        <v>24</v>
      </c>
      <c r="D44" t="s">
        <v>224</v>
      </c>
      <c r="E44" s="1" t="s">
        <v>169</v>
      </c>
    </row>
    <row r="45" spans="1:5" ht="12.75">
      <c r="A45" s="1" t="s">
        <v>23</v>
      </c>
      <c r="B45" s="1">
        <v>1</v>
      </c>
      <c r="C45" t="s">
        <v>24</v>
      </c>
      <c r="D45" t="s">
        <v>314</v>
      </c>
      <c r="E45" s="1" t="s">
        <v>169</v>
      </c>
    </row>
    <row r="46" spans="1:5" ht="12.75">
      <c r="A46" s="1" t="s">
        <v>23</v>
      </c>
      <c r="B46" s="1">
        <v>3</v>
      </c>
      <c r="C46" t="s">
        <v>24</v>
      </c>
      <c r="D46" t="s">
        <v>214</v>
      </c>
      <c r="E46" s="1" t="s">
        <v>169</v>
      </c>
    </row>
    <row r="47" spans="1:5" ht="12.75">
      <c r="A47" s="1" t="s">
        <v>23</v>
      </c>
      <c r="B47" s="1">
        <v>2</v>
      </c>
      <c r="C47" t="s">
        <v>24</v>
      </c>
      <c r="D47" t="s">
        <v>196</v>
      </c>
      <c r="E47" s="1" t="s">
        <v>169</v>
      </c>
    </row>
    <row r="48" spans="1:5" ht="12.75">
      <c r="A48" s="1" t="s">
        <v>25</v>
      </c>
      <c r="B48" s="1">
        <v>1</v>
      </c>
      <c r="C48" t="s">
        <v>26</v>
      </c>
      <c r="D48" t="s">
        <v>261</v>
      </c>
      <c r="E48" s="1" t="s">
        <v>183</v>
      </c>
    </row>
    <row r="49" spans="1:5" ht="12.75">
      <c r="A49" s="1" t="s">
        <v>25</v>
      </c>
      <c r="B49" s="1">
        <v>3</v>
      </c>
      <c r="C49" t="s">
        <v>26</v>
      </c>
      <c r="D49" t="s">
        <v>260</v>
      </c>
      <c r="E49" s="1" t="s">
        <v>183</v>
      </c>
    </row>
    <row r="50" spans="1:5" ht="12.75">
      <c r="A50" s="1" t="s">
        <v>25</v>
      </c>
      <c r="B50" s="1">
        <v>3</v>
      </c>
      <c r="C50" t="s">
        <v>26</v>
      </c>
      <c r="D50" t="s">
        <v>327</v>
      </c>
      <c r="E50" s="1" t="s">
        <v>183</v>
      </c>
    </row>
    <row r="51" spans="1:5" ht="12.75">
      <c r="A51" s="1" t="s">
        <v>25</v>
      </c>
      <c r="B51" s="1">
        <v>1</v>
      </c>
      <c r="C51" t="s">
        <v>26</v>
      </c>
      <c r="D51" t="s">
        <v>216</v>
      </c>
      <c r="E51" s="1" t="s">
        <v>183</v>
      </c>
    </row>
    <row r="52" spans="1:5" ht="12.75">
      <c r="A52" s="1" t="s">
        <v>25</v>
      </c>
      <c r="B52" s="1">
        <v>1</v>
      </c>
      <c r="C52" t="s">
        <v>26</v>
      </c>
      <c r="D52" t="s">
        <v>315</v>
      </c>
      <c r="E52" s="1" t="s">
        <v>169</v>
      </c>
    </row>
    <row r="53" spans="1:5" ht="12.75">
      <c r="A53" s="1" t="s">
        <v>25</v>
      </c>
      <c r="B53" s="1">
        <v>2</v>
      </c>
      <c r="C53" t="s">
        <v>26</v>
      </c>
      <c r="D53" t="s">
        <v>261</v>
      </c>
      <c r="E53" s="1" t="s">
        <v>169</v>
      </c>
    </row>
    <row r="54" spans="1:5" ht="12.75">
      <c r="A54" s="1" t="s">
        <v>25</v>
      </c>
      <c r="B54" s="1">
        <v>3</v>
      </c>
      <c r="C54" t="s">
        <v>26</v>
      </c>
      <c r="D54" t="s">
        <v>262</v>
      </c>
      <c r="E54" s="1" t="s">
        <v>169</v>
      </c>
    </row>
    <row r="55" spans="1:4" ht="12.75">
      <c r="A55" s="1" t="s">
        <v>27</v>
      </c>
      <c r="B55" s="1">
        <v>3</v>
      </c>
      <c r="C55" t="s">
        <v>185</v>
      </c>
      <c r="D55" t="s">
        <v>213</v>
      </c>
    </row>
    <row r="56" spans="1:5" ht="12.75">
      <c r="A56" s="1" t="s">
        <v>27</v>
      </c>
      <c r="B56" s="1">
        <v>4</v>
      </c>
      <c r="C56" t="s">
        <v>185</v>
      </c>
      <c r="D56" t="s">
        <v>213</v>
      </c>
      <c r="E56" s="1" t="s">
        <v>169</v>
      </c>
    </row>
    <row r="57" spans="1:5" ht="12.75">
      <c r="A57" s="1" t="s">
        <v>27</v>
      </c>
      <c r="B57" s="1">
        <v>10</v>
      </c>
      <c r="C57" t="s">
        <v>185</v>
      </c>
      <c r="D57" t="s">
        <v>213</v>
      </c>
      <c r="E57" s="1" t="s">
        <v>169</v>
      </c>
    </row>
    <row r="58" spans="1:4" ht="12.75">
      <c r="A58" s="1" t="s">
        <v>27</v>
      </c>
      <c r="B58" s="1">
        <v>1</v>
      </c>
      <c r="C58" t="s">
        <v>187</v>
      </c>
      <c r="D58" t="s">
        <v>213</v>
      </c>
    </row>
    <row r="59" spans="1:5" ht="12.75">
      <c r="A59" s="1" t="s">
        <v>27</v>
      </c>
      <c r="B59" s="1">
        <v>1</v>
      </c>
      <c r="C59" t="s">
        <v>187</v>
      </c>
      <c r="D59" t="s">
        <v>213</v>
      </c>
      <c r="E59" s="1" t="s">
        <v>233</v>
      </c>
    </row>
    <row r="60" spans="1:5" ht="12.75">
      <c r="A60" s="1" t="s">
        <v>27</v>
      </c>
      <c r="B60" s="1">
        <v>3</v>
      </c>
      <c r="C60" t="s">
        <v>187</v>
      </c>
      <c r="D60" t="s">
        <v>213</v>
      </c>
      <c r="E60" s="1" t="s">
        <v>169</v>
      </c>
    </row>
    <row r="61" spans="1:5" ht="12.75">
      <c r="A61" s="1" t="s">
        <v>27</v>
      </c>
      <c r="B61" s="1">
        <v>6</v>
      </c>
      <c r="C61" t="s">
        <v>187</v>
      </c>
      <c r="D61" t="s">
        <v>213</v>
      </c>
      <c r="E61" s="1" t="s">
        <v>169</v>
      </c>
    </row>
    <row r="62" spans="1:5" ht="12.75">
      <c r="A62" s="1" t="s">
        <v>32</v>
      </c>
      <c r="B62" s="1">
        <v>2</v>
      </c>
      <c r="C62" t="s">
        <v>33</v>
      </c>
      <c r="E62" s="1" t="s">
        <v>183</v>
      </c>
    </row>
    <row r="63" spans="1:5" ht="12.75">
      <c r="A63" s="1" t="s">
        <v>32</v>
      </c>
      <c r="B63" s="1">
        <v>1</v>
      </c>
      <c r="C63" t="s">
        <v>33</v>
      </c>
      <c r="D63" t="s">
        <v>287</v>
      </c>
      <c r="E63" s="1" t="s">
        <v>183</v>
      </c>
    </row>
    <row r="64" spans="1:5" ht="12.75">
      <c r="A64" s="1" t="s">
        <v>32</v>
      </c>
      <c r="B64" s="1">
        <v>1</v>
      </c>
      <c r="C64" t="s">
        <v>33</v>
      </c>
      <c r="D64" t="s">
        <v>360</v>
      </c>
      <c r="E64" s="1" t="s">
        <v>183</v>
      </c>
    </row>
    <row r="65" spans="1:5" ht="12.75">
      <c r="A65" s="1" t="s">
        <v>32</v>
      </c>
      <c r="B65" s="1">
        <v>1</v>
      </c>
      <c r="C65" t="s">
        <v>33</v>
      </c>
      <c r="D65" t="s">
        <v>225</v>
      </c>
      <c r="E65" s="1" t="s">
        <v>183</v>
      </c>
    </row>
    <row r="66" spans="1:5" ht="12.75">
      <c r="A66" s="1" t="s">
        <v>32</v>
      </c>
      <c r="B66" s="1">
        <v>1</v>
      </c>
      <c r="C66" t="s">
        <v>33</v>
      </c>
      <c r="D66" t="s">
        <v>218</v>
      </c>
      <c r="E66" s="1" t="s">
        <v>183</v>
      </c>
    </row>
    <row r="67" spans="1:5" ht="12.75">
      <c r="A67" s="1" t="s">
        <v>32</v>
      </c>
      <c r="B67" s="1">
        <v>1</v>
      </c>
      <c r="C67" t="s">
        <v>33</v>
      </c>
      <c r="D67" t="s">
        <v>361</v>
      </c>
      <c r="E67" s="1" t="s">
        <v>183</v>
      </c>
    </row>
    <row r="68" spans="1:5" ht="12.75">
      <c r="A68" s="1" t="s">
        <v>32</v>
      </c>
      <c r="B68" s="1">
        <v>1</v>
      </c>
      <c r="C68" t="s">
        <v>33</v>
      </c>
      <c r="D68" t="s">
        <v>362</v>
      </c>
      <c r="E68" s="1" t="s">
        <v>183</v>
      </c>
    </row>
    <row r="69" spans="1:5" ht="12.75">
      <c r="A69" s="1" t="s">
        <v>32</v>
      </c>
      <c r="B69" s="1">
        <v>1</v>
      </c>
      <c r="C69" t="s">
        <v>33</v>
      </c>
      <c r="D69" t="s">
        <v>319</v>
      </c>
      <c r="E69" s="1" t="s">
        <v>183</v>
      </c>
    </row>
    <row r="70" spans="1:5" ht="12.75">
      <c r="A70" s="1" t="s">
        <v>32</v>
      </c>
      <c r="B70" s="1">
        <v>4</v>
      </c>
      <c r="C70" t="s">
        <v>33</v>
      </c>
      <c r="D70" t="s">
        <v>363</v>
      </c>
      <c r="E70" s="1" t="s">
        <v>183</v>
      </c>
    </row>
    <row r="71" spans="1:5" ht="12.75">
      <c r="A71" s="1" t="s">
        <v>32</v>
      </c>
      <c r="B71" s="1">
        <v>1</v>
      </c>
      <c r="C71" t="s">
        <v>33</v>
      </c>
      <c r="D71" t="s">
        <v>364</v>
      </c>
      <c r="E71" s="1" t="s">
        <v>183</v>
      </c>
    </row>
    <row r="72" spans="1:5" ht="12.75">
      <c r="A72" s="1" t="s">
        <v>32</v>
      </c>
      <c r="B72" s="1">
        <v>1</v>
      </c>
      <c r="C72" t="s">
        <v>33</v>
      </c>
      <c r="D72" t="s">
        <v>365</v>
      </c>
      <c r="E72" s="1" t="s">
        <v>183</v>
      </c>
    </row>
    <row r="73" spans="1:5" ht="12.75">
      <c r="A73" s="1" t="s">
        <v>32</v>
      </c>
      <c r="B73" s="1">
        <v>1</v>
      </c>
      <c r="C73" t="s">
        <v>33</v>
      </c>
      <c r="E73" s="1" t="s">
        <v>169</v>
      </c>
    </row>
    <row r="74" spans="1:5" ht="12.75">
      <c r="A74" s="1" t="s">
        <v>32</v>
      </c>
      <c r="B74" s="1">
        <v>1</v>
      </c>
      <c r="C74" t="s">
        <v>33</v>
      </c>
      <c r="D74" t="s">
        <v>366</v>
      </c>
      <c r="E74" s="1" t="s">
        <v>169</v>
      </c>
    </row>
    <row r="75" spans="1:5" ht="12.75">
      <c r="A75" s="1" t="s">
        <v>32</v>
      </c>
      <c r="B75" s="1">
        <v>1</v>
      </c>
      <c r="C75" t="s">
        <v>33</v>
      </c>
      <c r="D75" t="s">
        <v>367</v>
      </c>
      <c r="E75" s="1" t="s">
        <v>169</v>
      </c>
    </row>
    <row r="76" spans="1:5" ht="12.75">
      <c r="A76" s="1" t="s">
        <v>32</v>
      </c>
      <c r="B76" s="1">
        <v>1</v>
      </c>
      <c r="C76" t="s">
        <v>33</v>
      </c>
      <c r="D76" t="s">
        <v>214</v>
      </c>
      <c r="E76" s="1" t="s">
        <v>169</v>
      </c>
    </row>
    <row r="77" spans="1:5" ht="12.75">
      <c r="A77" s="1" t="s">
        <v>32</v>
      </c>
      <c r="B77" s="1">
        <v>2</v>
      </c>
      <c r="C77" t="s">
        <v>33</v>
      </c>
      <c r="D77" t="s">
        <v>220</v>
      </c>
      <c r="E77" s="1" t="s">
        <v>169</v>
      </c>
    </row>
    <row r="78" spans="1:5" ht="12.75">
      <c r="A78" s="1" t="s">
        <v>32</v>
      </c>
      <c r="B78" s="1">
        <v>1</v>
      </c>
      <c r="C78" t="s">
        <v>35</v>
      </c>
      <c r="D78" t="s">
        <v>229</v>
      </c>
      <c r="E78" s="1" t="s">
        <v>186</v>
      </c>
    </row>
    <row r="79" spans="1:5" ht="12.75">
      <c r="A79" s="1" t="s">
        <v>32</v>
      </c>
      <c r="B79" s="1">
        <v>2</v>
      </c>
      <c r="C79" t="s">
        <v>35</v>
      </c>
      <c r="D79" t="s">
        <v>220</v>
      </c>
      <c r="E79" s="1" t="s">
        <v>183</v>
      </c>
    </row>
    <row r="80" spans="1:5" ht="12.75">
      <c r="A80" s="1" t="s">
        <v>32</v>
      </c>
      <c r="B80" s="1">
        <v>1</v>
      </c>
      <c r="C80" t="s">
        <v>35</v>
      </c>
      <c r="D80" t="s">
        <v>315</v>
      </c>
      <c r="E80" s="1" t="s">
        <v>192</v>
      </c>
    </row>
    <row r="81" spans="1:5" ht="12.75">
      <c r="A81" s="1" t="s">
        <v>32</v>
      </c>
      <c r="B81" s="1">
        <v>1</v>
      </c>
      <c r="C81" t="s">
        <v>35</v>
      </c>
      <c r="D81" t="s">
        <v>368</v>
      </c>
      <c r="E81" s="1" t="s">
        <v>192</v>
      </c>
    </row>
    <row r="82" spans="1:3" ht="12.75">
      <c r="A82" s="1" t="s">
        <v>32</v>
      </c>
      <c r="B82" s="1">
        <v>5</v>
      </c>
      <c r="C82" t="s">
        <v>36</v>
      </c>
    </row>
    <row r="83" spans="1:5" ht="12.75">
      <c r="A83" s="1" t="s">
        <v>32</v>
      </c>
      <c r="B83" s="1">
        <v>1</v>
      </c>
      <c r="C83" t="s">
        <v>36</v>
      </c>
      <c r="D83" t="s">
        <v>369</v>
      </c>
      <c r="E83" s="1" t="s">
        <v>186</v>
      </c>
    </row>
    <row r="84" spans="1:5" ht="12.75">
      <c r="A84" s="1" t="s">
        <v>32</v>
      </c>
      <c r="B84" s="1">
        <v>1</v>
      </c>
      <c r="C84" t="s">
        <v>36</v>
      </c>
      <c r="D84" t="s">
        <v>370</v>
      </c>
      <c r="E84" s="1" t="s">
        <v>186</v>
      </c>
    </row>
    <row r="85" spans="1:5" ht="12.75">
      <c r="A85" s="1" t="s">
        <v>32</v>
      </c>
      <c r="B85" s="1">
        <v>2</v>
      </c>
      <c r="C85" t="s">
        <v>36</v>
      </c>
      <c r="D85" t="s">
        <v>371</v>
      </c>
      <c r="E85" s="1" t="s">
        <v>186</v>
      </c>
    </row>
    <row r="86" spans="1:5" ht="12.75">
      <c r="A86" s="1" t="s">
        <v>32</v>
      </c>
      <c r="B86" s="1">
        <v>1</v>
      </c>
      <c r="C86" t="s">
        <v>36</v>
      </c>
      <c r="D86" t="s">
        <v>372</v>
      </c>
      <c r="E86" s="1" t="s">
        <v>186</v>
      </c>
    </row>
    <row r="87" spans="1:5" ht="12.75">
      <c r="A87" s="1" t="s">
        <v>32</v>
      </c>
      <c r="B87" s="1">
        <v>1</v>
      </c>
      <c r="C87" t="s">
        <v>36</v>
      </c>
      <c r="D87" t="s">
        <v>229</v>
      </c>
      <c r="E87" s="1" t="s">
        <v>186</v>
      </c>
    </row>
    <row r="88" spans="1:5" ht="12.75">
      <c r="A88" s="1" t="s">
        <v>32</v>
      </c>
      <c r="B88" s="1">
        <v>2</v>
      </c>
      <c r="C88" t="s">
        <v>36</v>
      </c>
      <c r="D88" t="s">
        <v>260</v>
      </c>
      <c r="E88" s="1" t="s">
        <v>186</v>
      </c>
    </row>
    <row r="89" spans="1:5" ht="12.75">
      <c r="A89" s="1" t="s">
        <v>32</v>
      </c>
      <c r="B89" s="1">
        <v>1</v>
      </c>
      <c r="C89" t="s">
        <v>36</v>
      </c>
      <c r="D89" t="s">
        <v>327</v>
      </c>
      <c r="E89" s="1" t="s">
        <v>186</v>
      </c>
    </row>
    <row r="90" spans="1:5" ht="12.75">
      <c r="A90" s="1" t="s">
        <v>32</v>
      </c>
      <c r="B90" s="1">
        <v>1</v>
      </c>
      <c r="C90" t="s">
        <v>36</v>
      </c>
      <c r="E90" s="1" t="s">
        <v>183</v>
      </c>
    </row>
    <row r="91" spans="1:5" ht="12.75">
      <c r="A91" s="1" t="s">
        <v>32</v>
      </c>
      <c r="B91" s="1">
        <v>1</v>
      </c>
      <c r="C91" t="s">
        <v>36</v>
      </c>
      <c r="D91" t="s">
        <v>373</v>
      </c>
      <c r="E91" s="1" t="s">
        <v>183</v>
      </c>
    </row>
    <row r="92" spans="1:5" ht="12.75">
      <c r="A92" s="1" t="s">
        <v>32</v>
      </c>
      <c r="B92" s="1">
        <v>3</v>
      </c>
      <c r="C92" t="s">
        <v>36</v>
      </c>
      <c r="D92" t="s">
        <v>374</v>
      </c>
      <c r="E92" s="1" t="s">
        <v>183</v>
      </c>
    </row>
    <row r="93" spans="1:5" ht="12.75">
      <c r="A93" s="1" t="s">
        <v>32</v>
      </c>
      <c r="B93" s="1">
        <v>1</v>
      </c>
      <c r="C93" t="s">
        <v>36</v>
      </c>
      <c r="D93" t="s">
        <v>375</v>
      </c>
      <c r="E93" s="1" t="s">
        <v>183</v>
      </c>
    </row>
    <row r="94" spans="1:5" ht="12.75">
      <c r="A94" s="1" t="s">
        <v>32</v>
      </c>
      <c r="B94" s="1">
        <v>1</v>
      </c>
      <c r="C94" t="s">
        <v>36</v>
      </c>
      <c r="D94" t="s">
        <v>231</v>
      </c>
      <c r="E94" s="1" t="s">
        <v>183</v>
      </c>
    </row>
    <row r="95" spans="1:5" ht="12.75">
      <c r="A95" s="1" t="s">
        <v>32</v>
      </c>
      <c r="B95" s="1">
        <v>2</v>
      </c>
      <c r="C95" t="s">
        <v>36</v>
      </c>
      <c r="D95" t="s">
        <v>376</v>
      </c>
      <c r="E95" s="1" t="s">
        <v>183</v>
      </c>
    </row>
    <row r="96" spans="1:5" ht="12.75">
      <c r="A96" s="1" t="s">
        <v>32</v>
      </c>
      <c r="B96" s="1">
        <v>1</v>
      </c>
      <c r="C96" t="s">
        <v>36</v>
      </c>
      <c r="D96" t="s">
        <v>278</v>
      </c>
      <c r="E96" s="1" t="s">
        <v>183</v>
      </c>
    </row>
    <row r="97" spans="1:5" ht="12.75">
      <c r="A97" s="1" t="s">
        <v>32</v>
      </c>
      <c r="B97" s="1">
        <v>1</v>
      </c>
      <c r="C97" t="s">
        <v>36</v>
      </c>
      <c r="D97" t="s">
        <v>215</v>
      </c>
      <c r="E97" s="1" t="s">
        <v>183</v>
      </c>
    </row>
    <row r="98" spans="1:5" ht="12.75">
      <c r="A98" s="1" t="s">
        <v>32</v>
      </c>
      <c r="B98" s="1">
        <v>1</v>
      </c>
      <c r="C98" t="s">
        <v>36</v>
      </c>
      <c r="D98" t="s">
        <v>226</v>
      </c>
      <c r="E98" s="1" t="s">
        <v>183</v>
      </c>
    </row>
    <row r="99" spans="1:5" ht="12.75">
      <c r="A99" s="1" t="s">
        <v>32</v>
      </c>
      <c r="B99" s="1">
        <v>1</v>
      </c>
      <c r="C99" t="s">
        <v>36</v>
      </c>
      <c r="D99" t="s">
        <v>364</v>
      </c>
      <c r="E99" s="1" t="s">
        <v>183</v>
      </c>
    </row>
    <row r="100" spans="1:5" ht="12.75">
      <c r="A100" s="1" t="s">
        <v>32</v>
      </c>
      <c r="B100" s="1">
        <v>2</v>
      </c>
      <c r="C100" t="s">
        <v>36</v>
      </c>
      <c r="D100" t="s">
        <v>377</v>
      </c>
      <c r="E100" s="1" t="s">
        <v>169</v>
      </c>
    </row>
    <row r="101" spans="1:5" ht="12.75">
      <c r="A101" s="1" t="s">
        <v>32</v>
      </c>
      <c r="B101" s="1">
        <v>1</v>
      </c>
      <c r="C101" t="s">
        <v>36</v>
      </c>
      <c r="D101" t="s">
        <v>378</v>
      </c>
      <c r="E101" s="1" t="s">
        <v>169</v>
      </c>
    </row>
    <row r="102" spans="1:5" ht="12.75">
      <c r="A102" s="1" t="s">
        <v>32</v>
      </c>
      <c r="B102" s="1">
        <v>1</v>
      </c>
      <c r="C102" t="s">
        <v>36</v>
      </c>
      <c r="D102" t="s">
        <v>379</v>
      </c>
      <c r="E102" s="1" t="s">
        <v>169</v>
      </c>
    </row>
    <row r="103" spans="1:5" ht="12.75">
      <c r="A103" s="1" t="s">
        <v>32</v>
      </c>
      <c r="B103" s="1">
        <v>2</v>
      </c>
      <c r="C103" t="s">
        <v>36</v>
      </c>
      <c r="D103" t="s">
        <v>280</v>
      </c>
      <c r="E103" s="1" t="s">
        <v>169</v>
      </c>
    </row>
    <row r="104" spans="1:5" ht="12.75">
      <c r="A104" s="1" t="s">
        <v>32</v>
      </c>
      <c r="B104" s="1">
        <v>1</v>
      </c>
      <c r="C104" t="s">
        <v>36</v>
      </c>
      <c r="D104" t="s">
        <v>212</v>
      </c>
      <c r="E104" s="1" t="s">
        <v>169</v>
      </c>
    </row>
    <row r="105" spans="1:5" ht="12.75">
      <c r="A105" s="1" t="s">
        <v>32</v>
      </c>
      <c r="B105" s="1">
        <v>2</v>
      </c>
      <c r="C105" t="s">
        <v>36</v>
      </c>
      <c r="D105" t="s">
        <v>330</v>
      </c>
      <c r="E105" s="1" t="s">
        <v>169</v>
      </c>
    </row>
    <row r="106" spans="1:5" ht="12.75">
      <c r="A106" s="1" t="s">
        <v>32</v>
      </c>
      <c r="B106" s="1">
        <v>1</v>
      </c>
      <c r="C106" t="s">
        <v>36</v>
      </c>
      <c r="D106" t="s">
        <v>380</v>
      </c>
      <c r="E106" s="1" t="s">
        <v>169</v>
      </c>
    </row>
    <row r="107" spans="1:5" ht="12.75">
      <c r="A107" s="1" t="s">
        <v>32</v>
      </c>
      <c r="B107" s="1">
        <v>1</v>
      </c>
      <c r="C107" t="s">
        <v>36</v>
      </c>
      <c r="D107" t="s">
        <v>364</v>
      </c>
      <c r="E107" s="1" t="s">
        <v>169</v>
      </c>
    </row>
    <row r="108" spans="1:5" ht="12.75">
      <c r="A108" s="1" t="s">
        <v>32</v>
      </c>
      <c r="B108" s="1">
        <v>1</v>
      </c>
      <c r="C108" t="s">
        <v>36</v>
      </c>
      <c r="D108" t="s">
        <v>381</v>
      </c>
      <c r="E108" s="1" t="s">
        <v>192</v>
      </c>
    </row>
    <row r="109" spans="1:5" ht="12.75">
      <c r="A109" s="1" t="s">
        <v>32</v>
      </c>
      <c r="B109" s="1">
        <v>2</v>
      </c>
      <c r="C109" t="s">
        <v>37</v>
      </c>
      <c r="D109" t="s">
        <v>382</v>
      </c>
      <c r="E109" s="1" t="s">
        <v>183</v>
      </c>
    </row>
    <row r="110" spans="1:5" ht="12.75">
      <c r="A110" s="1" t="s">
        <v>32</v>
      </c>
      <c r="B110" s="1">
        <v>1</v>
      </c>
      <c r="C110" t="s">
        <v>37</v>
      </c>
      <c r="D110" t="s">
        <v>218</v>
      </c>
      <c r="E110" s="1" t="s">
        <v>183</v>
      </c>
    </row>
    <row r="111" spans="1:5" ht="12.75">
      <c r="A111" s="1" t="s">
        <v>32</v>
      </c>
      <c r="B111" s="1">
        <v>1</v>
      </c>
      <c r="C111" t="s">
        <v>37</v>
      </c>
      <c r="D111" t="s">
        <v>361</v>
      </c>
      <c r="E111" s="1" t="s">
        <v>183</v>
      </c>
    </row>
    <row r="112" spans="1:5" ht="12.75">
      <c r="A112" s="1" t="s">
        <v>32</v>
      </c>
      <c r="B112" s="1">
        <v>1</v>
      </c>
      <c r="C112" t="s">
        <v>37</v>
      </c>
      <c r="D112" t="s">
        <v>362</v>
      </c>
      <c r="E112" s="1" t="s">
        <v>183</v>
      </c>
    </row>
    <row r="113" spans="1:5" ht="12.75">
      <c r="A113" s="1" t="s">
        <v>32</v>
      </c>
      <c r="B113" s="1">
        <v>1</v>
      </c>
      <c r="C113" t="s">
        <v>37</v>
      </c>
      <c r="D113" t="s">
        <v>251</v>
      </c>
      <c r="E113" s="1" t="s">
        <v>183</v>
      </c>
    </row>
    <row r="114" spans="1:5" ht="12.75">
      <c r="A114" s="1" t="s">
        <v>32</v>
      </c>
      <c r="B114" s="1">
        <v>1</v>
      </c>
      <c r="C114" t="s">
        <v>37</v>
      </c>
      <c r="E114" s="1" t="s">
        <v>169</v>
      </c>
    </row>
    <row r="115" spans="1:5" ht="12.75">
      <c r="A115" s="1" t="s">
        <v>32</v>
      </c>
      <c r="B115" s="1">
        <v>1</v>
      </c>
      <c r="C115" t="s">
        <v>37</v>
      </c>
      <c r="D115" t="s">
        <v>377</v>
      </c>
      <c r="E115" s="1" t="s">
        <v>169</v>
      </c>
    </row>
    <row r="116" spans="1:5" ht="12.75">
      <c r="A116" s="1" t="s">
        <v>32</v>
      </c>
      <c r="B116" s="1">
        <v>1</v>
      </c>
      <c r="C116" t="s">
        <v>37</v>
      </c>
      <c r="D116" t="s">
        <v>212</v>
      </c>
      <c r="E116" s="1" t="s">
        <v>169</v>
      </c>
    </row>
    <row r="117" spans="1:5" ht="12.75">
      <c r="A117" s="1" t="s">
        <v>32</v>
      </c>
      <c r="B117" s="1">
        <v>2</v>
      </c>
      <c r="C117" t="s">
        <v>37</v>
      </c>
      <c r="D117" t="s">
        <v>231</v>
      </c>
      <c r="E117" s="1" t="s">
        <v>169</v>
      </c>
    </row>
    <row r="118" spans="1:5" ht="12.75">
      <c r="A118" s="1" t="s">
        <v>32</v>
      </c>
      <c r="B118" s="1">
        <v>1</v>
      </c>
      <c r="C118" t="s">
        <v>37</v>
      </c>
      <c r="D118" t="s">
        <v>365</v>
      </c>
      <c r="E118" s="1" t="s">
        <v>169</v>
      </c>
    </row>
    <row r="119" spans="1:5" ht="12.75">
      <c r="A119" s="1" t="s">
        <v>32</v>
      </c>
      <c r="B119" s="1">
        <v>1</v>
      </c>
      <c r="C119" t="s">
        <v>38</v>
      </c>
      <c r="D119" t="s">
        <v>217</v>
      </c>
      <c r="E119" s="1" t="s">
        <v>186</v>
      </c>
    </row>
    <row r="120" spans="1:5" ht="12.75">
      <c r="A120" s="1" t="s">
        <v>32</v>
      </c>
      <c r="B120" s="1">
        <v>1</v>
      </c>
      <c r="C120" t="s">
        <v>38</v>
      </c>
      <c r="D120" t="s">
        <v>321</v>
      </c>
      <c r="E120" s="1" t="s">
        <v>186</v>
      </c>
    </row>
    <row r="121" spans="1:5" ht="12.75">
      <c r="A121" s="1" t="s">
        <v>32</v>
      </c>
      <c r="B121" s="1">
        <v>1</v>
      </c>
      <c r="C121" t="s">
        <v>38</v>
      </c>
      <c r="D121" t="s">
        <v>318</v>
      </c>
      <c r="E121" s="1" t="s">
        <v>169</v>
      </c>
    </row>
    <row r="122" spans="1:5" ht="12.75">
      <c r="A122" s="1" t="s">
        <v>32</v>
      </c>
      <c r="B122" s="1">
        <v>1</v>
      </c>
      <c r="C122" t="s">
        <v>38</v>
      </c>
      <c r="D122" t="s">
        <v>262</v>
      </c>
      <c r="E122" s="1" t="s">
        <v>169</v>
      </c>
    </row>
    <row r="123" spans="1:5" ht="12.75">
      <c r="A123" s="1" t="s">
        <v>39</v>
      </c>
      <c r="B123" s="1">
        <v>1</v>
      </c>
      <c r="C123" t="s">
        <v>232</v>
      </c>
      <c r="D123" t="s">
        <v>383</v>
      </c>
      <c r="E123" s="1" t="s">
        <v>186</v>
      </c>
    </row>
    <row r="124" spans="1:5" ht="12.75">
      <c r="A124" s="1" t="s">
        <v>39</v>
      </c>
      <c r="B124" s="1">
        <v>1</v>
      </c>
      <c r="C124" t="s">
        <v>235</v>
      </c>
      <c r="D124" t="s">
        <v>384</v>
      </c>
      <c r="E124" s="1" t="s">
        <v>186</v>
      </c>
    </row>
    <row r="125" spans="1:4" ht="12.75">
      <c r="A125" s="1" t="s">
        <v>41</v>
      </c>
      <c r="B125" s="1">
        <v>1</v>
      </c>
      <c r="C125" t="s">
        <v>15</v>
      </c>
      <c r="D125" t="s">
        <v>333</v>
      </c>
    </row>
    <row r="126" spans="1:4" ht="12.75">
      <c r="A126" s="1" t="s">
        <v>41</v>
      </c>
      <c r="B126" s="1">
        <v>1</v>
      </c>
      <c r="C126" t="s">
        <v>15</v>
      </c>
      <c r="D126" t="s">
        <v>195</v>
      </c>
    </row>
    <row r="127" spans="1:4" ht="12.75">
      <c r="A127" s="1" t="s">
        <v>41</v>
      </c>
      <c r="B127" s="1">
        <v>2</v>
      </c>
      <c r="C127" t="s">
        <v>15</v>
      </c>
      <c r="D127" t="s">
        <v>350</v>
      </c>
    </row>
    <row r="128" spans="1:5" ht="12.75">
      <c r="A128" s="1" t="s">
        <v>41</v>
      </c>
      <c r="B128" s="1">
        <v>1</v>
      </c>
      <c r="C128" t="s">
        <v>15</v>
      </c>
      <c r="D128" t="s">
        <v>385</v>
      </c>
      <c r="E128" s="1" t="s">
        <v>183</v>
      </c>
    </row>
    <row r="129" spans="1:5" ht="12.75">
      <c r="A129" s="1" t="s">
        <v>41</v>
      </c>
      <c r="B129" s="1">
        <v>1</v>
      </c>
      <c r="C129" t="s">
        <v>15</v>
      </c>
      <c r="D129" t="s">
        <v>386</v>
      </c>
      <c r="E129" s="1" t="s">
        <v>183</v>
      </c>
    </row>
    <row r="130" spans="1:5" ht="12.75">
      <c r="A130" s="1" t="s">
        <v>41</v>
      </c>
      <c r="B130" s="1">
        <v>1</v>
      </c>
      <c r="C130" t="s">
        <v>15</v>
      </c>
      <c r="D130" t="s">
        <v>291</v>
      </c>
      <c r="E130" s="1" t="s">
        <v>183</v>
      </c>
    </row>
    <row r="131" spans="1:5" ht="12.75">
      <c r="A131" s="1" t="s">
        <v>41</v>
      </c>
      <c r="B131" s="1">
        <v>1</v>
      </c>
      <c r="C131" t="s">
        <v>15</v>
      </c>
      <c r="D131" t="s">
        <v>236</v>
      </c>
      <c r="E131" s="1" t="s">
        <v>169</v>
      </c>
    </row>
    <row r="132" spans="1:5" ht="12.75">
      <c r="A132" s="1" t="s">
        <v>41</v>
      </c>
      <c r="B132" s="1">
        <v>1</v>
      </c>
      <c r="C132" t="s">
        <v>18</v>
      </c>
      <c r="D132" t="s">
        <v>239</v>
      </c>
      <c r="E132" s="1" t="s">
        <v>183</v>
      </c>
    </row>
    <row r="133" spans="1:5" ht="12.75">
      <c r="A133" s="1" t="s">
        <v>41</v>
      </c>
      <c r="B133" s="1">
        <v>1</v>
      </c>
      <c r="C133" t="s">
        <v>18</v>
      </c>
      <c r="D133" t="s">
        <v>385</v>
      </c>
      <c r="E133" s="1" t="s">
        <v>169</v>
      </c>
    </row>
    <row r="134" spans="1:5" ht="12.75">
      <c r="A134" s="1" t="s">
        <v>41</v>
      </c>
      <c r="B134" s="1">
        <v>1</v>
      </c>
      <c r="C134" t="s">
        <v>18</v>
      </c>
      <c r="D134" t="s">
        <v>196</v>
      </c>
      <c r="E134" s="1" t="s">
        <v>169</v>
      </c>
    </row>
    <row r="135" spans="1:5" ht="12.75">
      <c r="A135" s="1" t="s">
        <v>41</v>
      </c>
      <c r="B135" s="1">
        <v>1</v>
      </c>
      <c r="C135" t="s">
        <v>18</v>
      </c>
      <c r="D135" t="s">
        <v>355</v>
      </c>
      <c r="E135" s="1" t="s">
        <v>169</v>
      </c>
    </row>
    <row r="136" spans="1:5" ht="12.75">
      <c r="A136" s="1" t="s">
        <v>41</v>
      </c>
      <c r="B136" s="1">
        <v>1</v>
      </c>
      <c r="C136" t="s">
        <v>42</v>
      </c>
      <c r="D136" t="s">
        <v>197</v>
      </c>
      <c r="E136" s="1" t="s">
        <v>169</v>
      </c>
    </row>
    <row r="137" spans="1:5" ht="12.75">
      <c r="A137" s="1" t="s">
        <v>41</v>
      </c>
      <c r="B137" s="1">
        <v>1</v>
      </c>
      <c r="C137" t="s">
        <v>42</v>
      </c>
      <c r="D137" t="s">
        <v>387</v>
      </c>
      <c r="E137" s="1" t="s">
        <v>169</v>
      </c>
    </row>
    <row r="138" spans="1:5" ht="12.75">
      <c r="A138" s="1" t="s">
        <v>41</v>
      </c>
      <c r="B138" s="1">
        <v>1</v>
      </c>
      <c r="C138" t="s">
        <v>42</v>
      </c>
      <c r="D138" t="s">
        <v>330</v>
      </c>
      <c r="E138" s="1" t="s">
        <v>169</v>
      </c>
    </row>
  </sheetData>
  <printOptions gridLines="1" horizontalCentered="1" verticalCentered="1"/>
  <pageMargins left="0.7874015748031497" right="0" top="0.5905511811023623" bottom="0" header="0.31496062992125984" footer="0"/>
  <pageSetup fitToHeight="2" fitToWidth="1" horizontalDpi="600" verticalDpi="600" orientation="portrait" paperSize="9" scale="84" r:id="rId1"/>
  <headerFooter alignWithMargins="0">
    <oddHeader>&amp;C&amp;"Arial,Fett"&amp;12&amp;EZuordnung von Hilfen zu den Trägern - RSD C - Juli 2005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0" customWidth="1"/>
    <col min="2" max="2" width="55.421875" style="0" bestFit="1" customWidth="1"/>
    <col min="3" max="3" width="11.421875" style="1" customWidth="1"/>
    <col min="4" max="4" width="2.00390625" style="0" bestFit="1" customWidth="1"/>
    <col min="5" max="5" width="18.8515625" style="1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72</v>
      </c>
      <c r="E3" s="4" t="s">
        <v>118</v>
      </c>
      <c r="F3" s="4" t="s">
        <v>119</v>
      </c>
    </row>
    <row r="4" spans="1:7" ht="12.75">
      <c r="A4" s="2" t="s">
        <v>9</v>
      </c>
      <c r="B4" t="s">
        <v>91</v>
      </c>
      <c r="C4" s="6"/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6"/>
      <c r="D5" t="s">
        <v>77</v>
      </c>
      <c r="E5" s="1" t="s">
        <v>44</v>
      </c>
      <c r="F5" s="23"/>
      <c r="G5" t="s">
        <v>121</v>
      </c>
    </row>
    <row r="6" spans="1:7" ht="12.75">
      <c r="A6" s="2" t="s">
        <v>93</v>
      </c>
      <c r="B6" t="s">
        <v>94</v>
      </c>
      <c r="C6" s="6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6">
        <v>1</v>
      </c>
      <c r="D7" t="s">
        <v>78</v>
      </c>
      <c r="E7" s="1" t="s">
        <v>66</v>
      </c>
      <c r="F7" s="23">
        <v>473.73</v>
      </c>
      <c r="G7" t="s">
        <v>121</v>
      </c>
    </row>
    <row r="8" spans="1:7" ht="12.75">
      <c r="A8" s="2" t="s">
        <v>13</v>
      </c>
      <c r="B8" t="s">
        <v>114</v>
      </c>
      <c r="C8" s="6">
        <v>2</v>
      </c>
      <c r="D8" t="s">
        <v>79</v>
      </c>
      <c r="E8" s="1" t="s">
        <v>113</v>
      </c>
      <c r="F8" s="23">
        <v>14424.75</v>
      </c>
      <c r="G8" t="s">
        <v>121</v>
      </c>
    </row>
    <row r="9" spans="1:7" ht="12.75">
      <c r="A9" s="2" t="s">
        <v>13</v>
      </c>
      <c r="B9" t="s">
        <v>115</v>
      </c>
      <c r="C9" s="6"/>
      <c r="D9" t="s">
        <v>79</v>
      </c>
      <c r="E9" s="1" t="s">
        <v>111</v>
      </c>
      <c r="F9" s="23"/>
      <c r="G9" t="s">
        <v>121</v>
      </c>
    </row>
    <row r="10" spans="1:7" ht="12.75">
      <c r="A10" s="2" t="s">
        <v>96</v>
      </c>
      <c r="B10" t="s">
        <v>97</v>
      </c>
      <c r="C10" s="6">
        <v>2</v>
      </c>
      <c r="D10" t="s">
        <v>78</v>
      </c>
      <c r="E10" s="1" t="s">
        <v>98</v>
      </c>
      <c r="F10" s="23">
        <v>1815.6</v>
      </c>
      <c r="G10" t="s">
        <v>121</v>
      </c>
    </row>
    <row r="11" spans="1:7" ht="12.75">
      <c r="A11" s="2" t="s">
        <v>116</v>
      </c>
      <c r="B11" t="s">
        <v>117</v>
      </c>
      <c r="C11" s="6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6"/>
      <c r="F12" s="23"/>
    </row>
    <row r="13" spans="1:7" ht="12.75">
      <c r="A13" s="2" t="s">
        <v>14</v>
      </c>
      <c r="B13" t="s">
        <v>15</v>
      </c>
      <c r="C13" s="6">
        <v>4</v>
      </c>
      <c r="D13" t="s">
        <v>78</v>
      </c>
      <c r="E13" s="1" t="s">
        <v>46</v>
      </c>
      <c r="F13" s="23">
        <v>987.73</v>
      </c>
      <c r="G13" t="s">
        <v>121</v>
      </c>
    </row>
    <row r="14" spans="1:7" ht="12.75">
      <c r="A14" s="2" t="s">
        <v>14</v>
      </c>
      <c r="B14" t="s">
        <v>16</v>
      </c>
      <c r="C14" s="6"/>
      <c r="D14" t="s">
        <v>78</v>
      </c>
      <c r="E14" s="1" t="s">
        <v>47</v>
      </c>
      <c r="F14" s="23"/>
      <c r="G14" t="s">
        <v>121</v>
      </c>
    </row>
    <row r="15" spans="1:7" ht="12.75">
      <c r="A15" s="2" t="s">
        <v>14</v>
      </c>
      <c r="B15" t="s">
        <v>17</v>
      </c>
      <c r="C15" s="6"/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6">
        <v>13</v>
      </c>
      <c r="D16" t="s">
        <v>78</v>
      </c>
      <c r="E16" s="1" t="s">
        <v>49</v>
      </c>
      <c r="F16" s="23">
        <v>4485.7</v>
      </c>
      <c r="G16" t="s">
        <v>121</v>
      </c>
    </row>
    <row r="17" spans="1:7" ht="12.75">
      <c r="A17" s="2" t="s">
        <v>19</v>
      </c>
      <c r="B17" t="s">
        <v>20</v>
      </c>
      <c r="C17" s="6">
        <v>6</v>
      </c>
      <c r="D17" t="s">
        <v>78</v>
      </c>
      <c r="E17" s="1" t="s">
        <v>45</v>
      </c>
      <c r="F17" s="23">
        <v>4665.44</v>
      </c>
      <c r="G17" t="s">
        <v>121</v>
      </c>
    </row>
    <row r="18" spans="1:7" ht="12.75">
      <c r="A18" s="2" t="s">
        <v>21</v>
      </c>
      <c r="B18" t="s">
        <v>22</v>
      </c>
      <c r="C18" s="6">
        <v>1</v>
      </c>
      <c r="D18" t="s">
        <v>78</v>
      </c>
      <c r="E18" s="1" t="s">
        <v>50</v>
      </c>
      <c r="F18" s="23">
        <v>1165.76</v>
      </c>
      <c r="G18" t="s">
        <v>121</v>
      </c>
    </row>
    <row r="19" spans="1:7" ht="12.75">
      <c r="A19" s="2" t="s">
        <v>23</v>
      </c>
      <c r="B19" t="s">
        <v>24</v>
      </c>
      <c r="C19" s="6">
        <v>17</v>
      </c>
      <c r="D19" t="s">
        <v>78</v>
      </c>
      <c r="E19" s="1" t="s">
        <v>51</v>
      </c>
      <c r="F19" s="23">
        <v>13162.31</v>
      </c>
      <c r="G19" t="s">
        <v>121</v>
      </c>
    </row>
    <row r="20" spans="1:6" ht="12.75">
      <c r="A20" s="2"/>
      <c r="C20" s="6"/>
      <c r="F20" s="23"/>
    </row>
    <row r="21" spans="1:7" ht="12.75">
      <c r="A21" s="2" t="s">
        <v>25</v>
      </c>
      <c r="B21" t="s">
        <v>26</v>
      </c>
      <c r="C21" s="6">
        <v>5</v>
      </c>
      <c r="D21" t="s">
        <v>77</v>
      </c>
      <c r="E21" s="1" t="s">
        <v>52</v>
      </c>
      <c r="F21" s="23">
        <v>9927.24</v>
      </c>
      <c r="G21" t="s">
        <v>121</v>
      </c>
    </row>
    <row r="22" spans="1:7" ht="12.75">
      <c r="A22" s="2" t="s">
        <v>102</v>
      </c>
      <c r="B22" t="s">
        <v>101</v>
      </c>
      <c r="C22" s="6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6"/>
      <c r="F23" s="23"/>
    </row>
    <row r="24" spans="1:7" ht="12.75">
      <c r="A24" s="2" t="s">
        <v>27</v>
      </c>
      <c r="B24" t="s">
        <v>151</v>
      </c>
      <c r="C24" s="6">
        <v>17</v>
      </c>
      <c r="D24" t="s">
        <v>79</v>
      </c>
      <c r="E24" s="1" t="s">
        <v>67</v>
      </c>
      <c r="F24" s="23">
        <v>10546.49</v>
      </c>
      <c r="G24" t="s">
        <v>121</v>
      </c>
    </row>
    <row r="25" spans="1:7" ht="12.75">
      <c r="A25" s="2" t="s">
        <v>27</v>
      </c>
      <c r="B25" t="s">
        <v>29</v>
      </c>
      <c r="C25" s="6">
        <v>1</v>
      </c>
      <c r="D25" t="s">
        <v>79</v>
      </c>
      <c r="E25" s="1" t="s">
        <v>53</v>
      </c>
      <c r="F25" s="23">
        <v>1690.01</v>
      </c>
      <c r="G25" t="s">
        <v>121</v>
      </c>
    </row>
    <row r="26" spans="1:7" ht="12.75">
      <c r="A26" s="2" t="s">
        <v>27</v>
      </c>
      <c r="B26" t="s">
        <v>152</v>
      </c>
      <c r="C26" s="6">
        <v>18</v>
      </c>
      <c r="D26" t="s">
        <v>79</v>
      </c>
      <c r="E26" s="1" t="s">
        <v>54</v>
      </c>
      <c r="F26" s="23">
        <v>24046.89</v>
      </c>
      <c r="G26" t="s">
        <v>121</v>
      </c>
    </row>
    <row r="27" spans="1:7" ht="12.75">
      <c r="A27" s="2" t="s">
        <v>27</v>
      </c>
      <c r="B27" t="s">
        <v>153</v>
      </c>
      <c r="C27" s="6"/>
      <c r="D27" t="s">
        <v>79</v>
      </c>
      <c r="E27" s="1" t="s">
        <v>55</v>
      </c>
      <c r="F27" s="23"/>
      <c r="G27" t="s">
        <v>121</v>
      </c>
    </row>
    <row r="28" spans="1:7" ht="12.75">
      <c r="A28" s="2" t="s">
        <v>27</v>
      </c>
      <c r="B28" t="s">
        <v>100</v>
      </c>
      <c r="C28" s="6"/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6"/>
      <c r="D29" t="s">
        <v>79</v>
      </c>
      <c r="E29" s="1" t="s">
        <v>85</v>
      </c>
      <c r="F29" s="23">
        <v>4091.36</v>
      </c>
      <c r="G29" t="s">
        <v>121</v>
      </c>
    </row>
    <row r="30" spans="1:6" ht="12.75">
      <c r="A30" s="2"/>
      <c r="C30" s="6"/>
      <c r="F30" s="23"/>
    </row>
    <row r="31" spans="1:7" ht="12.75">
      <c r="A31" s="2" t="s">
        <v>32</v>
      </c>
      <c r="B31" t="s">
        <v>33</v>
      </c>
      <c r="C31" s="6">
        <v>2</v>
      </c>
      <c r="D31" t="s">
        <v>79</v>
      </c>
      <c r="E31" s="1" t="s">
        <v>56</v>
      </c>
      <c r="F31" s="23">
        <v>2528.21</v>
      </c>
      <c r="G31" t="s">
        <v>121</v>
      </c>
    </row>
    <row r="32" spans="1:7" ht="12.75">
      <c r="A32" s="2" t="s">
        <v>32</v>
      </c>
      <c r="B32" t="s">
        <v>34</v>
      </c>
      <c r="C32" s="6">
        <v>4</v>
      </c>
      <c r="D32" t="s">
        <v>79</v>
      </c>
      <c r="E32" s="1" t="s">
        <v>57</v>
      </c>
      <c r="F32" s="23">
        <v>3397.96</v>
      </c>
      <c r="G32" t="s">
        <v>121</v>
      </c>
    </row>
    <row r="33" spans="1:7" ht="12.75">
      <c r="A33" s="2" t="s">
        <v>32</v>
      </c>
      <c r="B33" t="s">
        <v>35</v>
      </c>
      <c r="C33" s="6">
        <v>4</v>
      </c>
      <c r="D33" t="s">
        <v>79</v>
      </c>
      <c r="E33" s="1" t="s">
        <v>58</v>
      </c>
      <c r="F33" s="23">
        <v>19255.19</v>
      </c>
      <c r="G33" t="s">
        <v>121</v>
      </c>
    </row>
    <row r="34" spans="1:7" ht="12.75">
      <c r="A34" s="2" t="s">
        <v>32</v>
      </c>
      <c r="B34" t="s">
        <v>36</v>
      </c>
      <c r="C34" s="6">
        <v>10</v>
      </c>
      <c r="D34" t="s">
        <v>79</v>
      </c>
      <c r="E34" s="1" t="s">
        <v>59</v>
      </c>
      <c r="F34" s="23">
        <v>70396.93</v>
      </c>
      <c r="G34" t="s">
        <v>121</v>
      </c>
    </row>
    <row r="35" spans="1:7" ht="12.75">
      <c r="A35" s="2" t="s">
        <v>32</v>
      </c>
      <c r="B35" t="s">
        <v>37</v>
      </c>
      <c r="C35" s="6">
        <v>2</v>
      </c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6">
        <v>5</v>
      </c>
      <c r="D36" t="s">
        <v>79</v>
      </c>
      <c r="E36" s="1" t="s">
        <v>60</v>
      </c>
      <c r="F36" s="23">
        <v>15259.6</v>
      </c>
      <c r="G36" t="s">
        <v>121</v>
      </c>
    </row>
    <row r="37" spans="1:7" ht="12.75">
      <c r="A37" s="2" t="s">
        <v>39</v>
      </c>
      <c r="B37" t="s">
        <v>90</v>
      </c>
      <c r="C37" s="6"/>
      <c r="D37" t="s">
        <v>78</v>
      </c>
      <c r="E37" s="1" t="s">
        <v>61</v>
      </c>
      <c r="F37" s="23"/>
      <c r="G37" t="s">
        <v>121</v>
      </c>
    </row>
    <row r="38" spans="1:7" ht="12.75">
      <c r="A38" s="2" t="s">
        <v>39</v>
      </c>
      <c r="B38" t="s">
        <v>40</v>
      </c>
      <c r="C38" s="6">
        <v>1</v>
      </c>
      <c r="D38" t="s">
        <v>79</v>
      </c>
      <c r="E38" s="1" t="s">
        <v>62</v>
      </c>
      <c r="F38" s="23">
        <v>3549.91</v>
      </c>
      <c r="G38" t="s">
        <v>121</v>
      </c>
    </row>
    <row r="39" spans="1:6" ht="12.75">
      <c r="A39" s="2"/>
      <c r="C39" s="6"/>
      <c r="F39" s="23"/>
    </row>
    <row r="40" spans="1:7" ht="12.75">
      <c r="A40" s="2" t="s">
        <v>41</v>
      </c>
      <c r="B40" t="s">
        <v>15</v>
      </c>
      <c r="C40" s="6">
        <v>12</v>
      </c>
      <c r="D40" t="s">
        <v>78</v>
      </c>
      <c r="E40" s="1" t="s">
        <v>63</v>
      </c>
      <c r="F40" s="23">
        <v>17232.99</v>
      </c>
      <c r="G40" t="s">
        <v>121</v>
      </c>
    </row>
    <row r="41" spans="1:7" ht="12.75">
      <c r="A41" s="2" t="s">
        <v>41</v>
      </c>
      <c r="B41" t="s">
        <v>18</v>
      </c>
      <c r="C41" s="6">
        <v>1</v>
      </c>
      <c r="D41" t="s">
        <v>78</v>
      </c>
      <c r="E41" s="1" t="s">
        <v>64</v>
      </c>
      <c r="F41" s="23">
        <v>704.8</v>
      </c>
      <c r="G41" t="s">
        <v>121</v>
      </c>
    </row>
    <row r="42" spans="1:7" ht="12.75">
      <c r="A42" s="2" t="s">
        <v>41</v>
      </c>
      <c r="B42" t="s">
        <v>42</v>
      </c>
      <c r="C42" s="6">
        <v>3</v>
      </c>
      <c r="D42" t="s">
        <v>78</v>
      </c>
      <c r="E42" s="1" t="s">
        <v>65</v>
      </c>
      <c r="F42" s="23">
        <v>450</v>
      </c>
      <c r="G42" t="s">
        <v>121</v>
      </c>
    </row>
    <row r="43" spans="1:6" ht="12.75">
      <c r="A43" s="2"/>
      <c r="C43" s="6"/>
      <c r="F43" s="23"/>
    </row>
    <row r="44" spans="1:7" ht="12.75">
      <c r="A44" s="2" t="s">
        <v>104</v>
      </c>
      <c r="B44" t="s">
        <v>107</v>
      </c>
      <c r="C44" s="6"/>
      <c r="D44" t="s">
        <v>79</v>
      </c>
      <c r="E44" s="1" t="s">
        <v>106</v>
      </c>
      <c r="F44" s="23">
        <v>277.1</v>
      </c>
      <c r="G44" t="s">
        <v>121</v>
      </c>
    </row>
    <row r="45" spans="1:7" ht="12.75">
      <c r="A45" s="2" t="s">
        <v>104</v>
      </c>
      <c r="B45" t="s">
        <v>108</v>
      </c>
      <c r="C45" s="6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6"/>
      <c r="D46" t="s">
        <v>78</v>
      </c>
      <c r="E46" s="1" t="s">
        <v>165</v>
      </c>
      <c r="F46" s="23"/>
      <c r="G46" t="s">
        <v>121</v>
      </c>
    </row>
    <row r="47" spans="1:7" ht="12.75">
      <c r="A47" s="2" t="s">
        <v>104</v>
      </c>
      <c r="B47" t="s">
        <v>110</v>
      </c>
      <c r="C47" s="6"/>
      <c r="D47" t="s">
        <v>79</v>
      </c>
      <c r="E47" s="1" t="s">
        <v>166</v>
      </c>
      <c r="F47" s="23"/>
      <c r="G47" t="s">
        <v>121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4">
        <f>SUM(C4:C47)</f>
        <v>131</v>
      </c>
      <c r="F51" s="21">
        <f>SUM(F4:F47)</f>
        <v>224535.69999999998</v>
      </c>
      <c r="G51" t="s">
        <v>121</v>
      </c>
    </row>
    <row r="52" ht="12.75">
      <c r="B52" s="5" t="s">
        <v>80</v>
      </c>
    </row>
    <row r="53" spans="3:6" ht="12.75">
      <c r="C53" s="4" t="s">
        <v>84</v>
      </c>
      <c r="F53" s="4" t="s">
        <v>120</v>
      </c>
    </row>
    <row r="54" spans="2:7" ht="12.75">
      <c r="B54" s="13" t="s">
        <v>81</v>
      </c>
      <c r="C54" s="24">
        <f>SUM(C7+C10+C13+C14+C15+C16+C17+C18+C19+C37+C40+C41+C42+C45+C46)</f>
        <v>60</v>
      </c>
      <c r="F54" s="20">
        <f>SUM(F7+F10+F13+F14+F15+F16+F17+F18+F19+F37+F40+F41+F42+F45+F46)</f>
        <v>45144.060000000005</v>
      </c>
      <c r="G54" t="s">
        <v>121</v>
      </c>
    </row>
    <row r="55" spans="2:7" ht="12.75">
      <c r="B55" s="13" t="s">
        <v>82</v>
      </c>
      <c r="C55" s="24">
        <f>SUM(C4+C5+C21+C22)</f>
        <v>5</v>
      </c>
      <c r="F55" s="20">
        <f>SUM(F4+F5+F21+F22)</f>
        <v>9927.24</v>
      </c>
      <c r="G55" t="s">
        <v>121</v>
      </c>
    </row>
    <row r="56" spans="2:7" ht="12.75">
      <c r="B56" s="13" t="s">
        <v>83</v>
      </c>
      <c r="C56" s="24">
        <f>SUM(C6+C8+C9+C11+C24+C25+C26+C27+C28+C29+C31+C32+C33+C34+C35+C36+C38+C44+C47)</f>
        <v>66</v>
      </c>
      <c r="F56" s="20">
        <f>SUM(F6+F8+F9+F11+F24+F25+F26+F27+F28+F29+F31+F32+F33+F34+F35+F36+F38+F44+F47)</f>
        <v>169464.4</v>
      </c>
      <c r="G56" t="s">
        <v>121</v>
      </c>
    </row>
    <row r="57" spans="2:7" ht="12.75">
      <c r="B57" s="13" t="s">
        <v>87</v>
      </c>
      <c r="C57" s="4">
        <f>SUM(C54:C56)</f>
        <v>131</v>
      </c>
      <c r="F57" s="21">
        <f>SUM(F54:F56)</f>
        <v>224535.7</v>
      </c>
      <c r="G57" t="s">
        <v>121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RSD D - Juli 2005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workbookViewId="0" topLeftCell="A1">
      <selection activeCell="A1" sqref="A1"/>
    </sheetView>
  </sheetViews>
  <sheetFormatPr defaultColWidth="11.421875" defaultRowHeight="12.75"/>
  <cols>
    <col min="1" max="1" width="14.8515625" style="1" bestFit="1" customWidth="1"/>
    <col min="2" max="2" width="16.28125" style="1" customWidth="1"/>
    <col min="3" max="3" width="41.140625" style="0" bestFit="1" customWidth="1"/>
    <col min="4" max="4" width="30.421875" style="0" bestFit="1" customWidth="1"/>
    <col min="5" max="5" width="18.7109375" style="1" bestFit="1" customWidth="1"/>
  </cols>
  <sheetData>
    <row r="1" spans="1:5" ht="12.75">
      <c r="A1" s="4" t="s">
        <v>147</v>
      </c>
      <c r="B1" s="4" t="s">
        <v>146</v>
      </c>
      <c r="C1" s="4" t="s">
        <v>1</v>
      </c>
      <c r="D1" s="4" t="s">
        <v>144</v>
      </c>
      <c r="E1" s="4" t="s">
        <v>145</v>
      </c>
    </row>
    <row r="2" spans="1:5" ht="12.75">
      <c r="A2" s="4" t="s">
        <v>148</v>
      </c>
      <c r="B2" s="4" t="s">
        <v>1</v>
      </c>
      <c r="C2" s="4"/>
      <c r="D2" s="4"/>
      <c r="E2" s="4"/>
    </row>
    <row r="3" ht="3.75" customHeight="1"/>
    <row r="4" spans="1:5" ht="12.75">
      <c r="A4" s="1" t="s">
        <v>11</v>
      </c>
      <c r="B4" s="1">
        <v>1</v>
      </c>
      <c r="C4" t="s">
        <v>12</v>
      </c>
      <c r="D4" t="s">
        <v>196</v>
      </c>
      <c r="E4" s="1" t="s">
        <v>169</v>
      </c>
    </row>
    <row r="5" spans="1:5" ht="12.75">
      <c r="A5" s="1" t="s">
        <v>13</v>
      </c>
      <c r="B5" s="1">
        <v>2</v>
      </c>
      <c r="C5" t="s">
        <v>342</v>
      </c>
      <c r="D5" t="s">
        <v>343</v>
      </c>
      <c r="E5" s="1" t="s">
        <v>169</v>
      </c>
    </row>
    <row r="6" spans="1:4" ht="12.75">
      <c r="A6" s="1" t="s">
        <v>96</v>
      </c>
      <c r="B6" s="1">
        <v>1</v>
      </c>
      <c r="C6" t="s">
        <v>170</v>
      </c>
      <c r="D6" t="s">
        <v>171</v>
      </c>
    </row>
    <row r="7" spans="1:5" ht="12.75">
      <c r="A7" s="1" t="s">
        <v>96</v>
      </c>
      <c r="B7" s="1">
        <v>1</v>
      </c>
      <c r="C7" t="s">
        <v>170</v>
      </c>
      <c r="D7" t="s">
        <v>171</v>
      </c>
      <c r="E7" s="1" t="s">
        <v>169</v>
      </c>
    </row>
    <row r="8" spans="1:4" ht="12.75">
      <c r="A8" s="1" t="s">
        <v>14</v>
      </c>
      <c r="B8" s="1">
        <v>1</v>
      </c>
      <c r="C8" t="s">
        <v>15</v>
      </c>
      <c r="D8" t="s">
        <v>236</v>
      </c>
    </row>
    <row r="9" spans="1:5" ht="12.75">
      <c r="A9" s="1" t="s">
        <v>14</v>
      </c>
      <c r="B9" s="1">
        <v>1</v>
      </c>
      <c r="C9" t="s">
        <v>15</v>
      </c>
      <c r="D9" t="s">
        <v>388</v>
      </c>
      <c r="E9" s="1" t="s">
        <v>169</v>
      </c>
    </row>
    <row r="10" spans="1:5" ht="12.75">
      <c r="A10" s="1" t="s">
        <v>14</v>
      </c>
      <c r="B10" s="1">
        <v>1</v>
      </c>
      <c r="C10" t="s">
        <v>15</v>
      </c>
      <c r="D10" t="s">
        <v>236</v>
      </c>
      <c r="E10" s="1" t="s">
        <v>169</v>
      </c>
    </row>
    <row r="11" spans="1:5" ht="12.75">
      <c r="A11" s="1" t="s">
        <v>14</v>
      </c>
      <c r="B11" s="1">
        <v>1</v>
      </c>
      <c r="C11" t="s">
        <v>15</v>
      </c>
      <c r="D11" t="s">
        <v>350</v>
      </c>
      <c r="E11" s="1" t="s">
        <v>169</v>
      </c>
    </row>
    <row r="12" spans="1:4" ht="12.75">
      <c r="A12" s="1" t="s">
        <v>14</v>
      </c>
      <c r="B12" s="1">
        <v>1</v>
      </c>
      <c r="C12" t="s">
        <v>18</v>
      </c>
      <c r="D12" t="s">
        <v>355</v>
      </c>
    </row>
    <row r="13" spans="1:5" ht="12.75">
      <c r="A13" s="1" t="s">
        <v>14</v>
      </c>
      <c r="B13" s="1">
        <v>1</v>
      </c>
      <c r="C13" t="s">
        <v>18</v>
      </c>
      <c r="D13" t="s">
        <v>335</v>
      </c>
      <c r="E13" s="1" t="s">
        <v>183</v>
      </c>
    </row>
    <row r="14" spans="1:5" ht="12.75">
      <c r="A14" s="1" t="s">
        <v>14</v>
      </c>
      <c r="B14" s="1">
        <v>1</v>
      </c>
      <c r="C14" t="s">
        <v>18</v>
      </c>
      <c r="D14" t="s">
        <v>250</v>
      </c>
      <c r="E14" s="1" t="s">
        <v>183</v>
      </c>
    </row>
    <row r="15" spans="1:5" ht="12.75">
      <c r="A15" s="1" t="s">
        <v>14</v>
      </c>
      <c r="B15" s="1">
        <v>2</v>
      </c>
      <c r="C15" t="s">
        <v>18</v>
      </c>
      <c r="D15" t="s">
        <v>389</v>
      </c>
      <c r="E15" s="1" t="s">
        <v>183</v>
      </c>
    </row>
    <row r="16" spans="1:5" ht="12.75">
      <c r="A16" s="1" t="s">
        <v>14</v>
      </c>
      <c r="B16" s="1">
        <v>1</v>
      </c>
      <c r="C16" t="s">
        <v>18</v>
      </c>
      <c r="D16" t="s">
        <v>196</v>
      </c>
      <c r="E16" s="1" t="s">
        <v>183</v>
      </c>
    </row>
    <row r="17" spans="1:5" ht="12.75">
      <c r="A17" s="1" t="s">
        <v>14</v>
      </c>
      <c r="B17" s="1">
        <v>2</v>
      </c>
      <c r="C17" t="s">
        <v>18</v>
      </c>
      <c r="D17" t="s">
        <v>355</v>
      </c>
      <c r="E17" s="1" t="s">
        <v>183</v>
      </c>
    </row>
    <row r="18" spans="1:5" ht="12.75">
      <c r="A18" s="1" t="s">
        <v>14</v>
      </c>
      <c r="B18" s="1">
        <v>2</v>
      </c>
      <c r="C18" t="s">
        <v>18</v>
      </c>
      <c r="D18" t="s">
        <v>335</v>
      </c>
      <c r="E18" s="1" t="s">
        <v>169</v>
      </c>
    </row>
    <row r="19" spans="1:5" ht="12.75">
      <c r="A19" s="1" t="s">
        <v>14</v>
      </c>
      <c r="B19" s="1">
        <v>2</v>
      </c>
      <c r="C19" t="s">
        <v>18</v>
      </c>
      <c r="D19" t="s">
        <v>196</v>
      </c>
      <c r="E19" s="1" t="s">
        <v>169</v>
      </c>
    </row>
    <row r="20" spans="1:5" ht="12.75">
      <c r="A20" s="1" t="s">
        <v>14</v>
      </c>
      <c r="B20" s="1">
        <v>1</v>
      </c>
      <c r="C20" t="s">
        <v>18</v>
      </c>
      <c r="D20" t="s">
        <v>390</v>
      </c>
      <c r="E20" s="1" t="s">
        <v>192</v>
      </c>
    </row>
    <row r="21" spans="1:4" ht="12.75">
      <c r="A21" s="1" t="s">
        <v>19</v>
      </c>
      <c r="B21" s="1">
        <v>2</v>
      </c>
      <c r="C21" t="s">
        <v>20</v>
      </c>
      <c r="D21" t="s">
        <v>356</v>
      </c>
    </row>
    <row r="22" spans="1:5" ht="12.75">
      <c r="A22" s="1" t="s">
        <v>19</v>
      </c>
      <c r="B22" s="1">
        <v>4</v>
      </c>
      <c r="C22" t="s">
        <v>20</v>
      </c>
      <c r="D22" t="s">
        <v>178</v>
      </c>
      <c r="E22" s="1" t="s">
        <v>169</v>
      </c>
    </row>
    <row r="23" spans="1:5" ht="12.75">
      <c r="A23" s="1" t="s">
        <v>21</v>
      </c>
      <c r="B23" s="1">
        <v>1</v>
      </c>
      <c r="C23" t="s">
        <v>22</v>
      </c>
      <c r="D23" t="s">
        <v>178</v>
      </c>
      <c r="E23" s="1" t="s">
        <v>169</v>
      </c>
    </row>
    <row r="24" spans="1:4" ht="12.75">
      <c r="A24" s="1" t="s">
        <v>23</v>
      </c>
      <c r="B24" s="1">
        <v>1</v>
      </c>
      <c r="C24" t="s">
        <v>24</v>
      </c>
      <c r="D24" t="s">
        <v>391</v>
      </c>
    </row>
    <row r="25" spans="1:4" ht="12.75">
      <c r="A25" s="1" t="s">
        <v>23</v>
      </c>
      <c r="B25" s="1">
        <v>1</v>
      </c>
      <c r="C25" t="s">
        <v>24</v>
      </c>
      <c r="D25" t="s">
        <v>392</v>
      </c>
    </row>
    <row r="26" spans="1:4" ht="12.75">
      <c r="A26" s="1" t="s">
        <v>23</v>
      </c>
      <c r="B26" s="1">
        <v>2</v>
      </c>
      <c r="C26" t="s">
        <v>24</v>
      </c>
      <c r="D26" t="s">
        <v>178</v>
      </c>
    </row>
    <row r="27" spans="1:4" ht="12.75">
      <c r="A27" s="1" t="s">
        <v>23</v>
      </c>
      <c r="B27" s="1">
        <v>1</v>
      </c>
      <c r="C27" t="s">
        <v>24</v>
      </c>
      <c r="D27" t="s">
        <v>257</v>
      </c>
    </row>
    <row r="28" spans="1:5" ht="12.75">
      <c r="A28" s="1" t="s">
        <v>23</v>
      </c>
      <c r="B28" s="1">
        <v>10</v>
      </c>
      <c r="C28" t="s">
        <v>24</v>
      </c>
      <c r="D28" t="s">
        <v>178</v>
      </c>
      <c r="E28" s="1" t="s">
        <v>169</v>
      </c>
    </row>
    <row r="29" spans="1:5" ht="12.75">
      <c r="A29" s="1" t="s">
        <v>23</v>
      </c>
      <c r="B29" s="1">
        <v>1</v>
      </c>
      <c r="C29" t="s">
        <v>24</v>
      </c>
      <c r="D29" t="s">
        <v>214</v>
      </c>
      <c r="E29" s="1" t="s">
        <v>169</v>
      </c>
    </row>
    <row r="30" spans="1:5" ht="12.75">
      <c r="A30" s="1" t="s">
        <v>23</v>
      </c>
      <c r="B30" s="1">
        <v>1</v>
      </c>
      <c r="C30" t="s">
        <v>24</v>
      </c>
      <c r="D30" t="s">
        <v>196</v>
      </c>
      <c r="E30" s="1" t="s">
        <v>169</v>
      </c>
    </row>
    <row r="31" spans="1:5" ht="12.75">
      <c r="A31" s="1" t="s">
        <v>25</v>
      </c>
      <c r="B31" s="1">
        <v>1</v>
      </c>
      <c r="C31" t="s">
        <v>26</v>
      </c>
      <c r="D31" t="s">
        <v>261</v>
      </c>
      <c r="E31" s="1" t="s">
        <v>183</v>
      </c>
    </row>
    <row r="32" spans="1:5" ht="12.75">
      <c r="A32" s="1" t="s">
        <v>25</v>
      </c>
      <c r="B32" s="1">
        <v>1</v>
      </c>
      <c r="C32" t="s">
        <v>26</v>
      </c>
      <c r="D32" t="s">
        <v>260</v>
      </c>
      <c r="E32" s="1" t="s">
        <v>183</v>
      </c>
    </row>
    <row r="33" spans="1:5" ht="12.75">
      <c r="A33" s="1" t="s">
        <v>25</v>
      </c>
      <c r="B33" s="1">
        <v>1</v>
      </c>
      <c r="C33" t="s">
        <v>26</v>
      </c>
      <c r="D33" t="s">
        <v>215</v>
      </c>
      <c r="E33" s="1" t="s">
        <v>169</v>
      </c>
    </row>
    <row r="34" spans="1:5" ht="12.75">
      <c r="A34" s="1" t="s">
        <v>25</v>
      </c>
      <c r="B34" s="1">
        <v>1</v>
      </c>
      <c r="C34" t="s">
        <v>26</v>
      </c>
      <c r="D34" t="s">
        <v>261</v>
      </c>
      <c r="E34" s="1" t="s">
        <v>192</v>
      </c>
    </row>
    <row r="35" spans="1:5" ht="12.75">
      <c r="A35" s="1" t="s">
        <v>25</v>
      </c>
      <c r="B35" s="1">
        <v>1</v>
      </c>
      <c r="C35" t="s">
        <v>26</v>
      </c>
      <c r="D35" t="s">
        <v>393</v>
      </c>
      <c r="E35" s="1" t="s">
        <v>192</v>
      </c>
    </row>
    <row r="36" spans="1:5" ht="12.75">
      <c r="A36" s="1" t="s">
        <v>27</v>
      </c>
      <c r="B36" s="1">
        <v>1</v>
      </c>
      <c r="C36" t="s">
        <v>29</v>
      </c>
      <c r="D36" t="s">
        <v>213</v>
      </c>
      <c r="E36" s="1" t="s">
        <v>169</v>
      </c>
    </row>
    <row r="37" spans="1:4" ht="12.75">
      <c r="A37" s="1" t="s">
        <v>27</v>
      </c>
      <c r="B37" s="1">
        <v>4</v>
      </c>
      <c r="C37" t="s">
        <v>185</v>
      </c>
      <c r="D37" t="s">
        <v>213</v>
      </c>
    </row>
    <row r="38" spans="1:5" ht="12.75">
      <c r="A38" s="1" t="s">
        <v>27</v>
      </c>
      <c r="B38" s="1">
        <v>9</v>
      </c>
      <c r="C38" t="s">
        <v>185</v>
      </c>
      <c r="D38" t="s">
        <v>213</v>
      </c>
      <c r="E38" s="1" t="s">
        <v>169</v>
      </c>
    </row>
    <row r="39" spans="1:5" ht="12.75">
      <c r="A39" s="1" t="s">
        <v>27</v>
      </c>
      <c r="B39" s="1">
        <v>1</v>
      </c>
      <c r="C39" t="s">
        <v>185</v>
      </c>
      <c r="D39" t="s">
        <v>213</v>
      </c>
      <c r="E39" s="1" t="s">
        <v>169</v>
      </c>
    </row>
    <row r="40" spans="1:5" ht="12.75">
      <c r="A40" s="1" t="s">
        <v>27</v>
      </c>
      <c r="B40" s="1">
        <v>1</v>
      </c>
      <c r="C40" t="s">
        <v>185</v>
      </c>
      <c r="D40" t="s">
        <v>213</v>
      </c>
      <c r="E40" s="1" t="s">
        <v>169</v>
      </c>
    </row>
    <row r="41" spans="1:5" ht="12.75">
      <c r="A41" s="1" t="s">
        <v>27</v>
      </c>
      <c r="B41" s="1">
        <v>1</v>
      </c>
      <c r="C41" t="s">
        <v>185</v>
      </c>
      <c r="D41" t="s">
        <v>213</v>
      </c>
      <c r="E41" s="1" t="s">
        <v>169</v>
      </c>
    </row>
    <row r="42" spans="1:5" ht="12.75">
      <c r="A42" s="1" t="s">
        <v>27</v>
      </c>
      <c r="B42" s="1">
        <v>1</v>
      </c>
      <c r="C42" t="s">
        <v>185</v>
      </c>
      <c r="D42" t="s">
        <v>213</v>
      </c>
      <c r="E42" s="1" t="s">
        <v>169</v>
      </c>
    </row>
    <row r="43" spans="1:4" ht="12.75">
      <c r="A43" s="1" t="s">
        <v>27</v>
      </c>
      <c r="B43" s="1">
        <v>1</v>
      </c>
      <c r="C43" t="s">
        <v>187</v>
      </c>
      <c r="D43" t="s">
        <v>213</v>
      </c>
    </row>
    <row r="44" spans="1:5" ht="12.75">
      <c r="A44" s="1" t="s">
        <v>27</v>
      </c>
      <c r="B44" s="1">
        <v>1</v>
      </c>
      <c r="C44" t="s">
        <v>187</v>
      </c>
      <c r="D44" t="s">
        <v>213</v>
      </c>
      <c r="E44" s="1" t="s">
        <v>169</v>
      </c>
    </row>
    <row r="45" spans="1:5" ht="12.75">
      <c r="A45" s="1" t="s">
        <v>27</v>
      </c>
      <c r="B45" s="1">
        <v>13</v>
      </c>
      <c r="C45" t="s">
        <v>187</v>
      </c>
      <c r="D45" t="s">
        <v>213</v>
      </c>
      <c r="E45" s="1" t="s">
        <v>169</v>
      </c>
    </row>
    <row r="46" spans="1:5" ht="12.75">
      <c r="A46" s="1" t="s">
        <v>27</v>
      </c>
      <c r="B46" s="1">
        <v>1</v>
      </c>
      <c r="C46" t="s">
        <v>187</v>
      </c>
      <c r="D46" t="s">
        <v>213</v>
      </c>
      <c r="E46" s="1" t="s">
        <v>169</v>
      </c>
    </row>
    <row r="47" spans="1:5" ht="12.75">
      <c r="A47" s="1" t="s">
        <v>27</v>
      </c>
      <c r="B47" s="1">
        <v>1</v>
      </c>
      <c r="C47" t="s">
        <v>187</v>
      </c>
      <c r="D47" t="s">
        <v>213</v>
      </c>
      <c r="E47" s="1" t="s">
        <v>169</v>
      </c>
    </row>
    <row r="48" spans="1:5" ht="12.75">
      <c r="A48" s="1" t="s">
        <v>27</v>
      </c>
      <c r="B48" s="1">
        <v>1</v>
      </c>
      <c r="C48" t="s">
        <v>187</v>
      </c>
      <c r="D48" t="s">
        <v>213</v>
      </c>
      <c r="E48" s="1" t="s">
        <v>169</v>
      </c>
    </row>
    <row r="49" spans="1:5" ht="12.75">
      <c r="A49" s="1" t="s">
        <v>32</v>
      </c>
      <c r="B49" s="1">
        <v>1</v>
      </c>
      <c r="C49" t="s">
        <v>33</v>
      </c>
      <c r="E49" s="1" t="s">
        <v>183</v>
      </c>
    </row>
    <row r="50" spans="1:5" ht="12.75">
      <c r="A50" s="1" t="s">
        <v>32</v>
      </c>
      <c r="B50" s="1">
        <v>1</v>
      </c>
      <c r="C50" t="s">
        <v>33</v>
      </c>
      <c r="D50" t="s">
        <v>220</v>
      </c>
      <c r="E50" s="1" t="s">
        <v>169</v>
      </c>
    </row>
    <row r="51" spans="1:5" ht="12.75">
      <c r="A51" s="1" t="s">
        <v>32</v>
      </c>
      <c r="B51" s="1">
        <v>1</v>
      </c>
      <c r="C51" t="s">
        <v>34</v>
      </c>
      <c r="D51" t="s">
        <v>214</v>
      </c>
      <c r="E51" s="1" t="s">
        <v>233</v>
      </c>
    </row>
    <row r="52" spans="1:5" ht="12.75">
      <c r="A52" s="1" t="s">
        <v>32</v>
      </c>
      <c r="B52" s="1">
        <v>3</v>
      </c>
      <c r="C52" t="s">
        <v>34</v>
      </c>
      <c r="D52" t="s">
        <v>394</v>
      </c>
      <c r="E52" s="1" t="s">
        <v>183</v>
      </c>
    </row>
    <row r="53" spans="1:5" ht="12.75">
      <c r="A53" s="1" t="s">
        <v>32</v>
      </c>
      <c r="B53" s="1">
        <v>1</v>
      </c>
      <c r="C53" t="s">
        <v>35</v>
      </c>
      <c r="D53" t="s">
        <v>269</v>
      </c>
      <c r="E53" s="1" t="s">
        <v>186</v>
      </c>
    </row>
    <row r="54" spans="1:5" ht="12.75">
      <c r="A54" s="1" t="s">
        <v>32</v>
      </c>
      <c r="B54" s="1">
        <v>1</v>
      </c>
      <c r="C54" t="s">
        <v>35</v>
      </c>
      <c r="D54" t="s">
        <v>371</v>
      </c>
      <c r="E54" s="1" t="s">
        <v>186</v>
      </c>
    </row>
    <row r="55" spans="1:5" ht="12.75">
      <c r="A55" s="1" t="s">
        <v>32</v>
      </c>
      <c r="B55" s="1">
        <v>1</v>
      </c>
      <c r="C55" t="s">
        <v>35</v>
      </c>
      <c r="D55" t="s">
        <v>395</v>
      </c>
      <c r="E55" s="1" t="s">
        <v>183</v>
      </c>
    </row>
    <row r="56" spans="1:5" ht="12.75">
      <c r="A56" s="1" t="s">
        <v>32</v>
      </c>
      <c r="B56" s="1">
        <v>1</v>
      </c>
      <c r="C56" t="s">
        <v>35</v>
      </c>
      <c r="D56" t="s">
        <v>396</v>
      </c>
      <c r="E56" s="1" t="s">
        <v>183</v>
      </c>
    </row>
    <row r="57" spans="1:4" ht="12.75">
      <c r="A57" s="1" t="s">
        <v>32</v>
      </c>
      <c r="B57" s="1">
        <v>1</v>
      </c>
      <c r="C57" t="s">
        <v>36</v>
      </c>
      <c r="D57" t="s">
        <v>279</v>
      </c>
    </row>
    <row r="58" spans="1:5" ht="12.75">
      <c r="A58" s="1" t="s">
        <v>32</v>
      </c>
      <c r="B58" s="1">
        <v>1</v>
      </c>
      <c r="C58" t="s">
        <v>36</v>
      </c>
      <c r="D58" t="s">
        <v>397</v>
      </c>
      <c r="E58" s="1" t="s">
        <v>186</v>
      </c>
    </row>
    <row r="59" spans="1:5" ht="12.75">
      <c r="A59" s="1" t="s">
        <v>32</v>
      </c>
      <c r="B59" s="1">
        <v>1</v>
      </c>
      <c r="C59" t="s">
        <v>36</v>
      </c>
      <c r="D59" t="s">
        <v>398</v>
      </c>
      <c r="E59" s="1" t="s">
        <v>186</v>
      </c>
    </row>
    <row r="60" spans="1:5" ht="12.75">
      <c r="A60" s="1" t="s">
        <v>32</v>
      </c>
      <c r="B60" s="1">
        <v>1</v>
      </c>
      <c r="C60" t="s">
        <v>36</v>
      </c>
      <c r="D60" t="s">
        <v>356</v>
      </c>
      <c r="E60" s="1" t="s">
        <v>186</v>
      </c>
    </row>
    <row r="61" spans="1:5" ht="12.75">
      <c r="A61" s="1" t="s">
        <v>32</v>
      </c>
      <c r="B61" s="1">
        <v>1</v>
      </c>
      <c r="C61" t="s">
        <v>36</v>
      </c>
      <c r="D61" t="s">
        <v>190</v>
      </c>
      <c r="E61" s="1" t="s">
        <v>183</v>
      </c>
    </row>
    <row r="62" spans="1:5" ht="12.75">
      <c r="A62" s="1" t="s">
        <v>32</v>
      </c>
      <c r="B62" s="1">
        <v>1</v>
      </c>
      <c r="C62" t="s">
        <v>36</v>
      </c>
      <c r="D62" t="s">
        <v>280</v>
      </c>
      <c r="E62" s="1" t="s">
        <v>169</v>
      </c>
    </row>
    <row r="63" spans="1:5" ht="12.75">
      <c r="A63" s="1" t="s">
        <v>32</v>
      </c>
      <c r="B63" s="1">
        <v>1</v>
      </c>
      <c r="C63" t="s">
        <v>36</v>
      </c>
      <c r="D63" t="s">
        <v>214</v>
      </c>
      <c r="E63" s="1" t="s">
        <v>169</v>
      </c>
    </row>
    <row r="64" spans="1:5" ht="12.75">
      <c r="A64" s="1" t="s">
        <v>32</v>
      </c>
      <c r="B64" s="1">
        <v>1</v>
      </c>
      <c r="C64" t="s">
        <v>36</v>
      </c>
      <c r="D64" t="s">
        <v>399</v>
      </c>
      <c r="E64" s="1" t="s">
        <v>192</v>
      </c>
    </row>
    <row r="65" spans="1:5" ht="12.75">
      <c r="A65" s="1" t="s">
        <v>32</v>
      </c>
      <c r="B65" s="1">
        <v>1</v>
      </c>
      <c r="C65" t="s">
        <v>36</v>
      </c>
      <c r="D65" t="s">
        <v>400</v>
      </c>
      <c r="E65" s="1" t="s">
        <v>192</v>
      </c>
    </row>
    <row r="66" spans="1:5" ht="12.75">
      <c r="A66" s="1" t="s">
        <v>32</v>
      </c>
      <c r="B66" s="1">
        <v>1</v>
      </c>
      <c r="C66" t="s">
        <v>36</v>
      </c>
      <c r="D66" t="s">
        <v>401</v>
      </c>
      <c r="E66" s="1" t="s">
        <v>192</v>
      </c>
    </row>
    <row r="67" spans="1:5" ht="12.75">
      <c r="A67" s="1" t="s">
        <v>32</v>
      </c>
      <c r="B67" s="1">
        <v>1</v>
      </c>
      <c r="C67" t="s">
        <v>37</v>
      </c>
      <c r="D67" t="s">
        <v>402</v>
      </c>
      <c r="E67" s="1" t="s">
        <v>186</v>
      </c>
    </row>
    <row r="68" spans="1:5" ht="12.75">
      <c r="A68" s="1" t="s">
        <v>32</v>
      </c>
      <c r="B68" s="1">
        <v>1</v>
      </c>
      <c r="C68" t="s">
        <v>37</v>
      </c>
      <c r="D68" t="s">
        <v>331</v>
      </c>
      <c r="E68" s="1" t="s">
        <v>183</v>
      </c>
    </row>
    <row r="69" spans="1:5" ht="12.75">
      <c r="A69" s="1" t="s">
        <v>32</v>
      </c>
      <c r="B69" s="1">
        <v>1</v>
      </c>
      <c r="C69" t="s">
        <v>38</v>
      </c>
      <c r="D69" t="s">
        <v>403</v>
      </c>
      <c r="E69" s="1" t="s">
        <v>186</v>
      </c>
    </row>
    <row r="70" spans="1:5" ht="12.75">
      <c r="A70" s="1" t="s">
        <v>32</v>
      </c>
      <c r="B70" s="1">
        <v>2</v>
      </c>
      <c r="C70" t="s">
        <v>38</v>
      </c>
      <c r="D70" t="s">
        <v>404</v>
      </c>
      <c r="E70" s="1" t="s">
        <v>186</v>
      </c>
    </row>
    <row r="71" spans="1:5" ht="12.75">
      <c r="A71" s="1" t="s">
        <v>32</v>
      </c>
      <c r="B71" s="1">
        <v>1</v>
      </c>
      <c r="C71" t="s">
        <v>38</v>
      </c>
      <c r="D71" t="s">
        <v>399</v>
      </c>
      <c r="E71" s="1" t="s">
        <v>183</v>
      </c>
    </row>
    <row r="72" spans="1:5" ht="12.75">
      <c r="A72" s="1" t="s">
        <v>32</v>
      </c>
      <c r="B72" s="1">
        <v>1</v>
      </c>
      <c r="C72" t="s">
        <v>38</v>
      </c>
      <c r="D72" t="s">
        <v>311</v>
      </c>
      <c r="E72" s="1" t="s">
        <v>169</v>
      </c>
    </row>
    <row r="73" spans="1:5" ht="12.75">
      <c r="A73" s="1" t="s">
        <v>39</v>
      </c>
      <c r="B73" s="1">
        <v>1</v>
      </c>
      <c r="C73" t="s">
        <v>235</v>
      </c>
      <c r="D73" t="s">
        <v>405</v>
      </c>
      <c r="E73" s="1" t="s">
        <v>186</v>
      </c>
    </row>
    <row r="74" spans="1:4" ht="12.75">
      <c r="A74" s="1" t="s">
        <v>41</v>
      </c>
      <c r="B74" s="1">
        <v>1</v>
      </c>
      <c r="C74" t="s">
        <v>15</v>
      </c>
      <c r="D74" t="s">
        <v>406</v>
      </c>
    </row>
    <row r="75" spans="1:4" ht="12.75">
      <c r="A75" s="1" t="s">
        <v>41</v>
      </c>
      <c r="B75" s="1">
        <v>1</v>
      </c>
      <c r="C75" t="s">
        <v>15</v>
      </c>
      <c r="D75" t="s">
        <v>244</v>
      </c>
    </row>
    <row r="76" spans="1:4" ht="12.75">
      <c r="A76" s="1" t="s">
        <v>41</v>
      </c>
      <c r="B76" s="1">
        <v>1</v>
      </c>
      <c r="C76" t="s">
        <v>15</v>
      </c>
      <c r="D76" t="s">
        <v>352</v>
      </c>
    </row>
    <row r="77" spans="1:4" ht="12.75">
      <c r="A77" s="1" t="s">
        <v>41</v>
      </c>
      <c r="B77" s="1">
        <v>1</v>
      </c>
      <c r="C77" t="s">
        <v>15</v>
      </c>
      <c r="D77" t="s">
        <v>407</v>
      </c>
    </row>
    <row r="78" spans="1:5" ht="12.75">
      <c r="A78" s="1" t="s">
        <v>41</v>
      </c>
      <c r="B78" s="1">
        <v>1</v>
      </c>
      <c r="C78" t="s">
        <v>15</v>
      </c>
      <c r="D78" t="s">
        <v>408</v>
      </c>
      <c r="E78" s="1" t="s">
        <v>183</v>
      </c>
    </row>
    <row r="79" spans="1:5" ht="12.75">
      <c r="A79" s="1" t="s">
        <v>41</v>
      </c>
      <c r="B79" s="1">
        <v>1</v>
      </c>
      <c r="C79" t="s">
        <v>15</v>
      </c>
      <c r="D79" t="s">
        <v>236</v>
      </c>
      <c r="E79" s="1" t="s">
        <v>183</v>
      </c>
    </row>
    <row r="80" spans="1:5" ht="12.75">
      <c r="A80" s="1" t="s">
        <v>41</v>
      </c>
      <c r="B80" s="1">
        <v>1</v>
      </c>
      <c r="C80" t="s">
        <v>15</v>
      </c>
      <c r="D80" t="s">
        <v>409</v>
      </c>
      <c r="E80" s="1" t="s">
        <v>183</v>
      </c>
    </row>
    <row r="81" spans="1:5" ht="12.75">
      <c r="A81" s="1" t="s">
        <v>41</v>
      </c>
      <c r="B81" s="1">
        <v>1</v>
      </c>
      <c r="C81" t="s">
        <v>15</v>
      </c>
      <c r="D81" t="s">
        <v>410</v>
      </c>
      <c r="E81" s="1" t="s">
        <v>169</v>
      </c>
    </row>
    <row r="82" spans="1:5" ht="12.75">
      <c r="A82" s="1" t="s">
        <v>41</v>
      </c>
      <c r="B82" s="1">
        <v>2</v>
      </c>
      <c r="C82" t="s">
        <v>15</v>
      </c>
      <c r="D82" t="s">
        <v>236</v>
      </c>
      <c r="E82" s="1" t="s">
        <v>169</v>
      </c>
    </row>
    <row r="83" spans="1:5" ht="12.75">
      <c r="A83" s="1" t="s">
        <v>41</v>
      </c>
      <c r="B83" s="1">
        <v>1</v>
      </c>
      <c r="C83" t="s">
        <v>15</v>
      </c>
      <c r="D83" t="s">
        <v>290</v>
      </c>
      <c r="E83" s="1" t="s">
        <v>169</v>
      </c>
    </row>
    <row r="84" spans="1:5" ht="12.75">
      <c r="A84" s="1" t="s">
        <v>41</v>
      </c>
      <c r="B84" s="1">
        <v>1</v>
      </c>
      <c r="C84" t="s">
        <v>15</v>
      </c>
      <c r="D84" t="s">
        <v>244</v>
      </c>
      <c r="E84" s="1" t="s">
        <v>169</v>
      </c>
    </row>
    <row r="85" spans="1:5" ht="12.75">
      <c r="A85" s="1" t="s">
        <v>41</v>
      </c>
      <c r="B85" s="1">
        <v>1</v>
      </c>
      <c r="C85" t="s">
        <v>18</v>
      </c>
      <c r="D85" t="s">
        <v>196</v>
      </c>
      <c r="E85" s="1" t="s">
        <v>169</v>
      </c>
    </row>
    <row r="86" spans="1:4" ht="12.75">
      <c r="A86" s="1" t="s">
        <v>41</v>
      </c>
      <c r="B86" s="1">
        <v>1</v>
      </c>
      <c r="C86" t="s">
        <v>42</v>
      </c>
      <c r="D86" t="s">
        <v>197</v>
      </c>
    </row>
    <row r="87" spans="1:4" ht="12.75">
      <c r="A87" s="1" t="s">
        <v>41</v>
      </c>
      <c r="B87" s="1">
        <v>1</v>
      </c>
      <c r="C87" t="s">
        <v>42</v>
      </c>
      <c r="D87" t="s">
        <v>244</v>
      </c>
    </row>
    <row r="88" spans="1:5" ht="12.75">
      <c r="A88" s="1" t="s">
        <v>41</v>
      </c>
      <c r="B88" s="1">
        <v>1</v>
      </c>
      <c r="C88" t="s">
        <v>42</v>
      </c>
      <c r="D88" t="s">
        <v>197</v>
      </c>
      <c r="E88" s="1" t="s">
        <v>169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72" r:id="rId1"/>
  <headerFooter alignWithMargins="0">
    <oddHeader>&amp;C&amp;"Arial,Fett"&amp;12&amp;EZuordnung von Hilfen zu den Trägern - RSD D - Juli 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11.421875" defaultRowHeight="12.75"/>
  <cols>
    <col min="1" max="1" width="23.7109375" style="0" customWidth="1"/>
    <col min="2" max="2" width="15.421875" style="0" bestFit="1" customWidth="1"/>
    <col min="3" max="3" width="13.57421875" style="1" bestFit="1" customWidth="1"/>
    <col min="4" max="4" width="12.7109375" style="1" bestFit="1" customWidth="1"/>
    <col min="5" max="5" width="16.421875" style="0" bestFit="1" customWidth="1"/>
    <col min="6" max="6" width="8.28125" style="0" customWidth="1"/>
    <col min="7" max="7" width="0.85546875" style="0" customWidth="1"/>
    <col min="8" max="8" width="0.9921875" style="0" customWidth="1"/>
    <col min="10" max="10" width="0.85546875" style="0" customWidth="1"/>
    <col min="12" max="12" width="0.9921875" style="0" customWidth="1"/>
    <col min="14" max="14" width="0.9921875" style="0" customWidth="1"/>
    <col min="16" max="16" width="0.71875" style="0" customWidth="1"/>
    <col min="18" max="18" width="1.1484375" style="0" customWidth="1"/>
    <col min="20" max="20" width="15.8515625" style="0" bestFit="1" customWidth="1"/>
  </cols>
  <sheetData>
    <row r="1" spans="1:20" ht="12.75">
      <c r="A1" s="3" t="s">
        <v>68</v>
      </c>
      <c r="B1" s="3" t="s">
        <v>70</v>
      </c>
      <c r="C1" s="4" t="s">
        <v>71</v>
      </c>
      <c r="D1" s="4" t="s">
        <v>72</v>
      </c>
      <c r="E1" s="3" t="s">
        <v>74</v>
      </c>
      <c r="F1" s="3" t="s">
        <v>73</v>
      </c>
      <c r="H1" s="14" t="s">
        <v>155</v>
      </c>
      <c r="I1" t="s">
        <v>156</v>
      </c>
      <c r="J1" s="14" t="s">
        <v>155</v>
      </c>
      <c r="K1" t="s">
        <v>156</v>
      </c>
      <c r="L1" s="14" t="s">
        <v>155</v>
      </c>
      <c r="M1" t="s">
        <v>156</v>
      </c>
      <c r="N1" s="14" t="s">
        <v>155</v>
      </c>
      <c r="O1" t="s">
        <v>156</v>
      </c>
      <c r="P1" s="14" t="s">
        <v>155</v>
      </c>
      <c r="Q1" t="s">
        <v>156</v>
      </c>
      <c r="R1" s="14" t="s">
        <v>155</v>
      </c>
      <c r="S1" t="s">
        <v>156</v>
      </c>
      <c r="T1" s="32" t="s">
        <v>156</v>
      </c>
    </row>
    <row r="2" spans="1:20" ht="12.75">
      <c r="A2" s="3"/>
      <c r="B2" s="3"/>
      <c r="C2" s="35">
        <v>38534</v>
      </c>
      <c r="H2" s="14" t="s">
        <v>157</v>
      </c>
      <c r="I2" t="s">
        <v>158</v>
      </c>
      <c r="J2" s="14" t="s">
        <v>157</v>
      </c>
      <c r="K2" t="s">
        <v>158</v>
      </c>
      <c r="L2" s="14" t="s">
        <v>157</v>
      </c>
      <c r="M2" t="s">
        <v>158</v>
      </c>
      <c r="N2" s="14" t="s">
        <v>157</v>
      </c>
      <c r="O2" t="s">
        <v>158</v>
      </c>
      <c r="P2" s="14" t="s">
        <v>157</v>
      </c>
      <c r="Q2" t="s">
        <v>158</v>
      </c>
      <c r="R2" s="14" t="s">
        <v>157</v>
      </c>
      <c r="S2" t="s">
        <v>158</v>
      </c>
      <c r="T2" s="32" t="s">
        <v>158</v>
      </c>
    </row>
    <row r="3" spans="1:20" ht="12" customHeight="1">
      <c r="A3" s="3"/>
      <c r="B3" s="3"/>
      <c r="C3" s="4"/>
      <c r="F3" s="6">
        <v>7</v>
      </c>
      <c r="I3" s="2" t="s">
        <v>3</v>
      </c>
      <c r="J3" s="2"/>
      <c r="K3" s="2" t="s">
        <v>4</v>
      </c>
      <c r="L3" s="2"/>
      <c r="M3" s="2" t="s">
        <v>159</v>
      </c>
      <c r="N3" s="2"/>
      <c r="O3" s="2" t="s">
        <v>160</v>
      </c>
      <c r="P3" s="2"/>
      <c r="Q3" s="2" t="s">
        <v>161</v>
      </c>
      <c r="R3" s="2"/>
      <c r="S3" s="2" t="s">
        <v>162</v>
      </c>
      <c r="T3" s="32" t="s">
        <v>163</v>
      </c>
    </row>
    <row r="4" spans="1:20" ht="12.75">
      <c r="A4" t="s">
        <v>43</v>
      </c>
      <c r="C4" s="15">
        <f>SUM(BLB!F4+JBD!F4+'RSD A'!F4+'RSD B'!F4+'RSD C'!F4+'RSD D'!F4)</f>
        <v>0</v>
      </c>
      <c r="D4" s="1">
        <f>SUM(Gesamtübersicht!D4)</f>
        <v>0</v>
      </c>
      <c r="E4" s="8"/>
      <c r="H4" s="23">
        <v>0</v>
      </c>
      <c r="I4" s="8">
        <f>SUM(H4+BLB!F4)</f>
        <v>0</v>
      </c>
      <c r="J4" s="23">
        <v>0</v>
      </c>
      <c r="K4" s="8">
        <f>SUM(J4+JBD!F4)</f>
        <v>0</v>
      </c>
      <c r="L4" s="23">
        <v>0</v>
      </c>
      <c r="M4" s="8">
        <f>SUM(L4+'RSD A'!F4)</f>
        <v>0</v>
      </c>
      <c r="N4" s="23">
        <v>0</v>
      </c>
      <c r="O4" s="8">
        <f>SUM(N4+'RSD B'!F4)</f>
        <v>0</v>
      </c>
      <c r="P4" s="23">
        <v>0</v>
      </c>
      <c r="Q4" s="8">
        <f>SUM(P4+'RSD C'!F4)</f>
        <v>0</v>
      </c>
      <c r="R4" s="8">
        <v>0</v>
      </c>
      <c r="S4" s="8">
        <f>SUM(R4+'RSD D'!F4)</f>
        <v>0</v>
      </c>
      <c r="T4" s="33">
        <f>SUM(I4+K4+M4+O4+Q4+S4)</f>
        <v>0</v>
      </c>
    </row>
    <row r="5" spans="1:20" ht="12.75">
      <c r="A5" t="s">
        <v>44</v>
      </c>
      <c r="C5" s="15">
        <f>SUM(BLB!F5+JBD!F5+'RSD A'!F5+'RSD B'!F5+'RSD C'!F5+'RSD D'!F5)</f>
        <v>32369.28</v>
      </c>
      <c r="D5" s="1">
        <f>SUM(Gesamtübersicht!D5)</f>
        <v>37</v>
      </c>
      <c r="E5" s="8">
        <f aca="true" t="shared" si="0" ref="E5:E47">SUM(C5/D5)</f>
        <v>874.8454054054054</v>
      </c>
      <c r="H5" s="23">
        <v>817.25</v>
      </c>
      <c r="I5" s="8">
        <f>SUM(H5+BLB!F5)</f>
        <v>965.84</v>
      </c>
      <c r="J5" s="23">
        <v>159587.12</v>
      </c>
      <c r="K5" s="8">
        <f>SUM(J5+JBD!F5)</f>
        <v>185684.78</v>
      </c>
      <c r="L5" s="23">
        <v>10777.5</v>
      </c>
      <c r="M5" s="8">
        <f>SUM(L5+'RSD A'!F5)</f>
        <v>12908.85</v>
      </c>
      <c r="N5" s="23">
        <v>0</v>
      </c>
      <c r="O5" s="8">
        <f>SUM(N5+'RSD B'!F5)</f>
        <v>1695.45</v>
      </c>
      <c r="P5" s="23">
        <v>11277.68</v>
      </c>
      <c r="Q5" s="8">
        <f>SUM(P5+'RSD C'!F5)</f>
        <v>13573.91</v>
      </c>
      <c r="R5" s="8">
        <v>0</v>
      </c>
      <c r="S5" s="8">
        <f>SUM(R5+'RSD D'!F5)</f>
        <v>0</v>
      </c>
      <c r="T5" s="33">
        <f aca="true" t="shared" si="1" ref="T5:T47">SUM(I5+K5+M5+O5+Q5+S5)</f>
        <v>214828.83000000002</v>
      </c>
    </row>
    <row r="6" spans="1:20" ht="12.75">
      <c r="A6" t="s">
        <v>95</v>
      </c>
      <c r="C6" s="15">
        <f>SUM(BLB!F6+JBD!F6+'RSD A'!F6+'RSD B'!F6+'RSD C'!F6+'RSD D'!F6)</f>
        <v>0</v>
      </c>
      <c r="D6" s="1">
        <f>SUM(Gesamtübersicht!D6)</f>
        <v>0</v>
      </c>
      <c r="E6" s="8" t="e">
        <f t="shared" si="0"/>
        <v>#DIV/0!</v>
      </c>
      <c r="H6" s="23">
        <v>0</v>
      </c>
      <c r="I6" s="8">
        <f>SUM(H6+BLB!F6)</f>
        <v>0</v>
      </c>
      <c r="J6" s="23">
        <v>0</v>
      </c>
      <c r="K6" s="8">
        <f>SUM(J6+JBD!F6)</f>
        <v>0</v>
      </c>
      <c r="L6" s="23">
        <v>0</v>
      </c>
      <c r="M6" s="8">
        <f>SUM(L6+'RSD A'!F6)</f>
        <v>0</v>
      </c>
      <c r="N6" s="23">
        <v>0</v>
      </c>
      <c r="O6" s="8">
        <f>SUM(N6+'RSD B'!F6)</f>
        <v>0</v>
      </c>
      <c r="P6" s="23">
        <v>0</v>
      </c>
      <c r="Q6" s="8">
        <f>SUM(P6+'RSD C'!F6)</f>
        <v>0</v>
      </c>
      <c r="R6" s="8">
        <v>0</v>
      </c>
      <c r="S6" s="8">
        <f>SUM(R6+'RSD D'!F6)</f>
        <v>0</v>
      </c>
      <c r="T6" s="33">
        <f t="shared" si="1"/>
        <v>0</v>
      </c>
    </row>
    <row r="7" spans="1:20" ht="12.75">
      <c r="A7" t="s">
        <v>66</v>
      </c>
      <c r="C7" s="15">
        <f>SUM(BLB!F7+JBD!F7+'RSD A'!F7+'RSD B'!F7+'RSD C'!F7+'RSD D'!F7)</f>
        <v>1160.45</v>
      </c>
      <c r="D7" s="1">
        <f>SUM(Gesamtübersicht!D7)</f>
        <v>2</v>
      </c>
      <c r="E7" s="8">
        <f t="shared" si="0"/>
        <v>580.225</v>
      </c>
      <c r="H7" s="23">
        <v>0</v>
      </c>
      <c r="I7" s="8">
        <f>SUM(H7+BLB!F7)</f>
        <v>0</v>
      </c>
      <c r="J7" s="23">
        <v>0</v>
      </c>
      <c r="K7" s="8">
        <f>SUM(J7+JBD!F7)</f>
        <v>0</v>
      </c>
      <c r="L7" s="23">
        <v>2537.96</v>
      </c>
      <c r="M7" s="8">
        <f>SUM(L7+'RSD A'!F7)</f>
        <v>3224.6800000000003</v>
      </c>
      <c r="N7" s="23">
        <v>0</v>
      </c>
      <c r="O7" s="8">
        <f>SUM(N7+'RSD B'!F7)</f>
        <v>0</v>
      </c>
      <c r="P7" s="23">
        <v>0</v>
      </c>
      <c r="Q7" s="8">
        <f>SUM(P7+'RSD C'!F7)</f>
        <v>0</v>
      </c>
      <c r="R7" s="8">
        <v>0</v>
      </c>
      <c r="S7" s="8">
        <f>SUM(R7+'RSD D'!F7)</f>
        <v>473.73</v>
      </c>
      <c r="T7" s="33">
        <f t="shared" si="1"/>
        <v>3698.4100000000003</v>
      </c>
    </row>
    <row r="8" spans="1:20" ht="12.75">
      <c r="A8" t="s">
        <v>113</v>
      </c>
      <c r="C8" s="15">
        <f>SUM(BLB!F8+JBD!F8+'RSD A'!F8+'RSD B'!F8+'RSD C'!F8+'RSD D'!F8)</f>
        <v>38777.55</v>
      </c>
      <c r="D8" s="1">
        <f>SUM(Gesamtübersicht!D8)</f>
        <v>4</v>
      </c>
      <c r="E8" s="8">
        <f t="shared" si="0"/>
        <v>9694.3875</v>
      </c>
      <c r="H8" s="23">
        <v>0</v>
      </c>
      <c r="I8" s="8">
        <f>SUM(H8+BLB!F8)</f>
        <v>0</v>
      </c>
      <c r="J8" s="23">
        <v>97960.16</v>
      </c>
      <c r="K8" s="8">
        <f>SUM(J8+JBD!F8)</f>
        <v>122269.68000000001</v>
      </c>
      <c r="L8" s="23">
        <v>1140.01</v>
      </c>
      <c r="M8" s="8">
        <f>SUM(L8+'RSD A'!F8)</f>
        <v>1140.01</v>
      </c>
      <c r="N8" s="23">
        <v>26602.46</v>
      </c>
      <c r="O8" s="8">
        <f>SUM(N8+'RSD B'!F8)</f>
        <v>26645.739999999998</v>
      </c>
      <c r="P8" s="23">
        <v>0</v>
      </c>
      <c r="Q8" s="8">
        <f>SUM(P8+'RSD C'!F8)</f>
        <v>0</v>
      </c>
      <c r="R8" s="8">
        <v>38294.75</v>
      </c>
      <c r="S8" s="8">
        <f>SUM(R8+'RSD D'!F8)</f>
        <v>52719.5</v>
      </c>
      <c r="T8" s="33">
        <f t="shared" si="1"/>
        <v>202774.93</v>
      </c>
    </row>
    <row r="9" spans="1:20" ht="12.75">
      <c r="A9" t="s">
        <v>111</v>
      </c>
      <c r="C9" s="15">
        <f>SUM(BLB!F9+JBD!F9+'RSD A'!F9+'RSD B'!F9+'RSD C'!F9+'RSD D'!F9)</f>
        <v>0</v>
      </c>
      <c r="D9" s="1">
        <f>SUM(Gesamtübersicht!D9)</f>
        <v>1</v>
      </c>
      <c r="E9" s="8">
        <f t="shared" si="0"/>
        <v>0</v>
      </c>
      <c r="H9" s="23">
        <v>0</v>
      </c>
      <c r="I9" s="8">
        <f>SUM(H9+BLB!F9)</f>
        <v>0</v>
      </c>
      <c r="J9" s="23">
        <v>5836.58</v>
      </c>
      <c r="K9" s="8">
        <f>SUM(J9+JBD!F9)</f>
        <v>5836.58</v>
      </c>
      <c r="L9" s="23">
        <v>0</v>
      </c>
      <c r="M9" s="8">
        <f>SUM(L9+'RSD A'!F9)</f>
        <v>0</v>
      </c>
      <c r="N9" s="23">
        <v>32724.91</v>
      </c>
      <c r="O9" s="8">
        <f>SUM(N9+'RSD B'!F9)</f>
        <v>32724.91</v>
      </c>
      <c r="P9" s="23">
        <v>0</v>
      </c>
      <c r="Q9" s="8">
        <f>SUM(P9+'RSD C'!F9)</f>
        <v>0</v>
      </c>
      <c r="R9" s="8">
        <v>0</v>
      </c>
      <c r="S9" s="8">
        <f>SUM(R9+'RSD D'!F9)</f>
        <v>0</v>
      </c>
      <c r="T9" s="33">
        <f t="shared" si="1"/>
        <v>38561.49</v>
      </c>
    </row>
    <row r="10" spans="1:20" ht="12.75">
      <c r="A10" t="s">
        <v>98</v>
      </c>
      <c r="C10" s="15">
        <f>SUM(BLB!F10+JBD!F10+'RSD A'!F10+'RSD B'!F10+'RSD C'!F10+'RSD D'!F10)</f>
        <v>4900.360000000001</v>
      </c>
      <c r="D10" s="1">
        <f>SUM(Gesamtübersicht!D10)</f>
        <v>4</v>
      </c>
      <c r="E10" s="8">
        <f t="shared" si="0"/>
        <v>1225.0900000000001</v>
      </c>
      <c r="H10" s="23">
        <v>12644.48</v>
      </c>
      <c r="I10" s="8">
        <f>SUM(H10+BLB!F10)</f>
        <v>15729.24</v>
      </c>
      <c r="J10" s="23">
        <v>0</v>
      </c>
      <c r="K10" s="8">
        <f>SUM(J10+JBD!F10)</f>
        <v>0</v>
      </c>
      <c r="L10" s="23">
        <v>1369.91</v>
      </c>
      <c r="M10" s="8">
        <f>SUM(L10+'RSD A'!F10)</f>
        <v>1369.91</v>
      </c>
      <c r="N10" s="23">
        <v>3288.48</v>
      </c>
      <c r="O10" s="8">
        <f>SUM(N10+'RSD B'!F10)</f>
        <v>3288.48</v>
      </c>
      <c r="P10" s="23">
        <v>229.5</v>
      </c>
      <c r="Q10" s="8">
        <f>SUM(P10+'RSD C'!F10)</f>
        <v>229.5</v>
      </c>
      <c r="R10" s="8">
        <v>8704.14</v>
      </c>
      <c r="S10" s="8">
        <f>SUM(R10+'RSD D'!F10)</f>
        <v>10519.74</v>
      </c>
      <c r="T10" s="33">
        <f t="shared" si="1"/>
        <v>31136.870000000003</v>
      </c>
    </row>
    <row r="11" spans="1:20" ht="12.75">
      <c r="A11" t="s">
        <v>112</v>
      </c>
      <c r="C11" s="15">
        <f>SUM(BLB!F11+JBD!F11+'RSD A'!F11+'RSD B'!F11+'RSD C'!F11+'RSD D'!F11)</f>
        <v>0</v>
      </c>
      <c r="D11" s="1">
        <f>SUM(Gesamtübersicht!D11)</f>
        <v>0</v>
      </c>
      <c r="E11" s="8"/>
      <c r="H11" s="23">
        <v>0</v>
      </c>
      <c r="I11" s="8">
        <f>SUM(H11+BLB!F11)</f>
        <v>0</v>
      </c>
      <c r="J11" s="23">
        <v>0</v>
      </c>
      <c r="K11" s="8">
        <f>SUM(J11+JBD!F11)</f>
        <v>0</v>
      </c>
      <c r="L11" s="23">
        <v>0</v>
      </c>
      <c r="M11" s="8">
        <f>SUM(L11+'RSD A'!F11)</f>
        <v>0</v>
      </c>
      <c r="N11" s="23">
        <v>0</v>
      </c>
      <c r="O11" s="8">
        <f>SUM(N11+'RSD B'!F11)</f>
        <v>0</v>
      </c>
      <c r="P11" s="23">
        <v>0</v>
      </c>
      <c r="Q11" s="8">
        <f>SUM(P11+'RSD C'!F11)</f>
        <v>0</v>
      </c>
      <c r="R11" s="8">
        <v>0</v>
      </c>
      <c r="S11" s="8">
        <f>SUM(R11+'RSD D'!F11)</f>
        <v>0</v>
      </c>
      <c r="T11" s="33">
        <f t="shared" si="1"/>
        <v>0</v>
      </c>
    </row>
    <row r="12" spans="3:20" ht="12.75">
      <c r="C12" s="15"/>
      <c r="E12" s="8"/>
      <c r="H12" s="23"/>
      <c r="I12" s="8"/>
      <c r="J12" s="23"/>
      <c r="K12" s="8"/>
      <c r="L12" s="23"/>
      <c r="M12" s="8"/>
      <c r="N12" s="23"/>
      <c r="O12" s="8"/>
      <c r="P12" s="23"/>
      <c r="Q12" s="8"/>
      <c r="R12" s="8"/>
      <c r="S12" s="8"/>
      <c r="T12" s="33"/>
    </row>
    <row r="13" spans="1:20" ht="12.75">
      <c r="A13" t="s">
        <v>46</v>
      </c>
      <c r="C13" s="15">
        <f>SUM(BLB!F13+JBD!F13+'RSD A'!F13+'RSD B'!F13+'RSD C'!F13+'RSD D'!F13)</f>
        <v>40834.72</v>
      </c>
      <c r="D13" s="1">
        <f>SUM(Gesamtübersicht!D13)</f>
        <v>69</v>
      </c>
      <c r="E13" s="8">
        <f t="shared" si="0"/>
        <v>591.8075362318841</v>
      </c>
      <c r="H13" s="23">
        <v>20711.03</v>
      </c>
      <c r="I13" s="8">
        <f>SUM(H13+BLB!F13)</f>
        <v>24164.469999999998</v>
      </c>
      <c r="J13" s="23">
        <v>8353.51</v>
      </c>
      <c r="K13" s="8">
        <f>SUM(J13+JBD!F13)</f>
        <v>9126.19</v>
      </c>
      <c r="L13" s="23">
        <v>47237.07</v>
      </c>
      <c r="M13" s="8">
        <f>SUM(L13+'RSD A'!F13)</f>
        <v>56959.66</v>
      </c>
      <c r="N13" s="23">
        <v>72050.38</v>
      </c>
      <c r="O13" s="8">
        <f>SUM(N13+'RSD B'!F13)</f>
        <v>87328.6</v>
      </c>
      <c r="P13" s="23">
        <v>37637.81</v>
      </c>
      <c r="Q13" s="8">
        <f>SUM(P13+'RSD C'!F13)</f>
        <v>48257.869999999995</v>
      </c>
      <c r="R13" s="8">
        <v>21324.3</v>
      </c>
      <c r="S13" s="8">
        <f>SUM(R13+'RSD D'!F13)</f>
        <v>22312.03</v>
      </c>
      <c r="T13" s="33">
        <f t="shared" si="1"/>
        <v>248148.82</v>
      </c>
    </row>
    <row r="14" spans="1:20" ht="12.75">
      <c r="A14" t="s">
        <v>47</v>
      </c>
      <c r="C14" s="15">
        <f>SUM(BLB!F14+JBD!F14+'RSD A'!F14+'RSD B'!F14+'RSD C'!F14+'RSD D'!F14)</f>
        <v>2308.31</v>
      </c>
      <c r="D14" s="1">
        <f>SUM(Gesamtübersicht!D14)</f>
        <v>5</v>
      </c>
      <c r="E14" s="8">
        <f t="shared" si="0"/>
        <v>461.662</v>
      </c>
      <c r="H14" s="23">
        <v>0</v>
      </c>
      <c r="I14" s="8">
        <f>SUM(H14+BLB!F14)</f>
        <v>0</v>
      </c>
      <c r="J14" s="23">
        <v>0</v>
      </c>
      <c r="K14" s="8">
        <f>SUM(J14+JBD!F14)</f>
        <v>0</v>
      </c>
      <c r="L14" s="23">
        <v>400.68</v>
      </c>
      <c r="M14" s="8">
        <f>SUM(L14+'RSD A'!F14)</f>
        <v>1640.02</v>
      </c>
      <c r="N14" s="23">
        <v>4937.28</v>
      </c>
      <c r="O14" s="8">
        <f>SUM(N14+'RSD B'!F14)</f>
        <v>4937.28</v>
      </c>
      <c r="P14" s="23">
        <v>2309.26</v>
      </c>
      <c r="Q14" s="8">
        <f>SUM(P14+'RSD C'!F14)</f>
        <v>3378.2300000000005</v>
      </c>
      <c r="R14" s="8">
        <v>0</v>
      </c>
      <c r="S14" s="8">
        <f>SUM(R14+'RSD D'!F14)</f>
        <v>0</v>
      </c>
      <c r="T14" s="33">
        <f t="shared" si="1"/>
        <v>9955.529999999999</v>
      </c>
    </row>
    <row r="15" spans="1:20" ht="12.75">
      <c r="A15" t="s">
        <v>48</v>
      </c>
      <c r="C15" s="15">
        <f>SUM(BLB!F15+JBD!F15+'RSD A'!F15+'RSD B'!F15+'RSD C'!F15+'RSD D'!F15)</f>
        <v>0</v>
      </c>
      <c r="D15" s="1">
        <f>SUM(Gesamtübersicht!D15)</f>
        <v>2</v>
      </c>
      <c r="E15" s="8">
        <f t="shared" si="0"/>
        <v>0</v>
      </c>
      <c r="H15" s="23">
        <v>0</v>
      </c>
      <c r="I15" s="8">
        <f>SUM(H15+BLB!F15)</f>
        <v>0</v>
      </c>
      <c r="J15" s="23">
        <v>4344.34</v>
      </c>
      <c r="K15" s="8">
        <f>SUM(J15+JBD!F15)</f>
        <v>4344.34</v>
      </c>
      <c r="L15" s="23">
        <v>0</v>
      </c>
      <c r="M15" s="8">
        <f>SUM(L15+'RSD A'!F15)</f>
        <v>0</v>
      </c>
      <c r="N15" s="23">
        <v>0</v>
      </c>
      <c r="O15" s="8">
        <f>SUM(N15+'RSD B'!F15)</f>
        <v>0</v>
      </c>
      <c r="P15" s="23">
        <v>0</v>
      </c>
      <c r="Q15" s="8">
        <f>SUM(P15+'RSD C'!F15)</f>
        <v>0</v>
      </c>
      <c r="R15" s="8">
        <v>0</v>
      </c>
      <c r="S15" s="8">
        <f>SUM(R15+'RSD D'!F15)</f>
        <v>0</v>
      </c>
      <c r="T15" s="33">
        <f t="shared" si="1"/>
        <v>4344.34</v>
      </c>
    </row>
    <row r="16" spans="1:20" ht="12.75">
      <c r="A16" t="s">
        <v>49</v>
      </c>
      <c r="C16" s="15">
        <f>SUM(BLB!F16+JBD!F16+'RSD A'!F16+'RSD B'!F16+'RSD C'!F16+'RSD D'!F16)</f>
        <v>16136.79</v>
      </c>
      <c r="D16" s="1">
        <f>SUM(Gesamtübersicht!D16)</f>
        <v>31</v>
      </c>
      <c r="E16" s="8">
        <f t="shared" si="0"/>
        <v>520.5416129032259</v>
      </c>
      <c r="H16" s="23">
        <v>2505.82</v>
      </c>
      <c r="I16" s="8">
        <f>SUM(H16+BLB!F16)</f>
        <v>3081.1800000000003</v>
      </c>
      <c r="J16" s="23">
        <v>0</v>
      </c>
      <c r="K16" s="8">
        <f>SUM(J16+JBD!F16)</f>
        <v>0</v>
      </c>
      <c r="L16" s="23">
        <v>19714.66</v>
      </c>
      <c r="M16" s="8">
        <f>SUM(L16+'RSD A'!F16)</f>
        <v>21685.239999999998</v>
      </c>
      <c r="N16" s="23">
        <v>56017.3</v>
      </c>
      <c r="O16" s="8">
        <f>SUM(N16+'RSD B'!F16)</f>
        <v>62841.05</v>
      </c>
      <c r="P16" s="23">
        <v>13029.84</v>
      </c>
      <c r="Q16" s="8">
        <f>SUM(P16+'RSD C'!F16)</f>
        <v>15311.24</v>
      </c>
      <c r="R16" s="8">
        <v>19841.19</v>
      </c>
      <c r="S16" s="8">
        <f>SUM(R16+'RSD D'!F16)</f>
        <v>24326.89</v>
      </c>
      <c r="T16" s="33">
        <f t="shared" si="1"/>
        <v>127245.6</v>
      </c>
    </row>
    <row r="17" spans="1:20" ht="12.75">
      <c r="A17" t="s">
        <v>45</v>
      </c>
      <c r="C17" s="15">
        <f>SUM(BLB!F17+JBD!F17+'RSD A'!F17+'RSD B'!F17+'RSD C'!F17+'RSD D'!F17)</f>
        <v>17486.46</v>
      </c>
      <c r="D17" s="1">
        <f>SUM(Gesamtübersicht!D17)</f>
        <v>22</v>
      </c>
      <c r="E17" s="8">
        <f t="shared" si="0"/>
        <v>794.8390909090908</v>
      </c>
      <c r="H17" s="23">
        <v>0</v>
      </c>
      <c r="I17" s="8">
        <f>SUM(H17+BLB!F17)</f>
        <v>0</v>
      </c>
      <c r="J17" s="23">
        <v>0</v>
      </c>
      <c r="K17" s="8">
        <f>SUM(J17+JBD!F17)</f>
        <v>0</v>
      </c>
      <c r="L17" s="23">
        <v>1474.98</v>
      </c>
      <c r="M17" s="8">
        <f>SUM(L17+'RSD A'!F17)</f>
        <v>2621.8900000000003</v>
      </c>
      <c r="N17" s="23">
        <v>2758.32</v>
      </c>
      <c r="O17" s="8">
        <f>SUM(N17+'RSD B'!F17)</f>
        <v>4378.32</v>
      </c>
      <c r="P17" s="23">
        <v>46035.85</v>
      </c>
      <c r="Q17" s="8">
        <f>SUM(P17+'RSD C'!F17)</f>
        <v>56089.96</v>
      </c>
      <c r="R17" s="8">
        <v>23445.72</v>
      </c>
      <c r="S17" s="8">
        <f>SUM(R17+'RSD D'!F17)</f>
        <v>28111.16</v>
      </c>
      <c r="T17" s="33">
        <f t="shared" si="1"/>
        <v>91201.33</v>
      </c>
    </row>
    <row r="18" spans="1:20" ht="12.75">
      <c r="A18" t="s">
        <v>50</v>
      </c>
      <c r="C18" s="15">
        <f>SUM(BLB!F18+JBD!F18+'RSD A'!F18+'RSD B'!F18+'RSD C'!F18+'RSD D'!F18)</f>
        <v>28010.069999999996</v>
      </c>
      <c r="D18" s="1">
        <f>SUM(Gesamtübersicht!D18)</f>
        <v>29</v>
      </c>
      <c r="E18" s="8">
        <f t="shared" si="0"/>
        <v>965.8644827586205</v>
      </c>
      <c r="H18" s="23">
        <v>8356.56</v>
      </c>
      <c r="I18" s="8">
        <f>SUM(H18+BLB!F18)</f>
        <v>9480.949999999999</v>
      </c>
      <c r="J18" s="23">
        <v>45444.02</v>
      </c>
      <c r="K18" s="8">
        <f>SUM(J18+JBD!F18)</f>
        <v>50662.759999999995</v>
      </c>
      <c r="L18" s="23">
        <v>28745.54</v>
      </c>
      <c r="M18" s="8">
        <f>SUM(L18+'RSD A'!F18)</f>
        <v>37800.69</v>
      </c>
      <c r="N18" s="23">
        <v>24702.49</v>
      </c>
      <c r="O18" s="8">
        <f>SUM(N18+'RSD B'!F18)</f>
        <v>28828.52</v>
      </c>
      <c r="P18" s="23">
        <v>6229.42</v>
      </c>
      <c r="Q18" s="8">
        <f>SUM(P18+'RSD C'!F18)</f>
        <v>13549.42</v>
      </c>
      <c r="R18" s="8">
        <v>4904.17</v>
      </c>
      <c r="S18" s="8">
        <f>SUM(R18+'RSD D'!F18)</f>
        <v>6069.93</v>
      </c>
      <c r="T18" s="33">
        <f t="shared" si="1"/>
        <v>146392.27</v>
      </c>
    </row>
    <row r="19" spans="1:20" ht="12.75">
      <c r="A19" t="s">
        <v>51</v>
      </c>
      <c r="C19" s="15">
        <f>SUM(BLB!F19+JBD!F19+'RSD A'!F19+'RSD B'!F19+'RSD C'!F19+'RSD D'!F19)</f>
        <v>128309.16</v>
      </c>
      <c r="D19" s="1">
        <f>SUM(Gesamtübersicht!D19)</f>
        <v>106</v>
      </c>
      <c r="E19" s="8">
        <f t="shared" si="0"/>
        <v>1210.4637735849058</v>
      </c>
      <c r="H19" s="23">
        <v>8856.12</v>
      </c>
      <c r="I19" s="8">
        <f>SUM(H19+BLB!F19)</f>
        <v>10633.560000000001</v>
      </c>
      <c r="J19" s="23">
        <v>25444.05</v>
      </c>
      <c r="K19" s="8">
        <f>SUM(J19+JBD!F19)</f>
        <v>28089.69</v>
      </c>
      <c r="L19" s="23">
        <v>239107.44</v>
      </c>
      <c r="M19" s="8">
        <f>SUM(L19+'RSD A'!F19)</f>
        <v>289399.48</v>
      </c>
      <c r="N19" s="23">
        <v>180703.64</v>
      </c>
      <c r="O19" s="8">
        <f>SUM(N19+'RSD B'!F19)</f>
        <v>223439.19</v>
      </c>
      <c r="P19" s="23">
        <v>69489.81</v>
      </c>
      <c r="Q19" s="8">
        <f>SUM(P19+'RSD C'!F19)</f>
        <v>87185.98999999999</v>
      </c>
      <c r="R19" s="8">
        <v>59634.11</v>
      </c>
      <c r="S19" s="8">
        <f>SUM(R19+'RSD D'!F19)</f>
        <v>72796.42</v>
      </c>
      <c r="T19" s="33">
        <f t="shared" si="1"/>
        <v>711544.33</v>
      </c>
    </row>
    <row r="20" spans="3:20" ht="12.75">
      <c r="C20" s="15"/>
      <c r="E20" s="8"/>
      <c r="H20" s="23"/>
      <c r="I20" s="8"/>
      <c r="J20" s="23"/>
      <c r="K20" s="8"/>
      <c r="L20" s="23"/>
      <c r="M20" s="8"/>
      <c r="N20" s="23"/>
      <c r="O20" s="8"/>
      <c r="P20" s="23"/>
      <c r="Q20" s="8"/>
      <c r="R20" s="8"/>
      <c r="S20" s="8">
        <f>SUM(R20+'RSD D'!F20)</f>
        <v>0</v>
      </c>
      <c r="T20" s="33"/>
    </row>
    <row r="21" spans="1:20" ht="12.75">
      <c r="A21" t="s">
        <v>52</v>
      </c>
      <c r="C21" s="15">
        <f>SUM(BLB!F21+JBD!F21+'RSD A'!F21+'RSD B'!F21+'RSD C'!F21+'RSD D'!F21)</f>
        <v>102370.35</v>
      </c>
      <c r="D21" s="1">
        <f>SUM(Gesamtübersicht!D21)</f>
        <v>44</v>
      </c>
      <c r="E21" s="8">
        <f t="shared" si="0"/>
        <v>2326.5988636363636</v>
      </c>
      <c r="H21" s="23">
        <v>23296.47</v>
      </c>
      <c r="I21" s="8">
        <f>SUM(H21+BLB!F21)</f>
        <v>30912.31</v>
      </c>
      <c r="J21" s="23">
        <v>24988.35</v>
      </c>
      <c r="K21" s="8">
        <f>SUM(J21+JBD!F21)</f>
        <v>27692.489999999998</v>
      </c>
      <c r="L21" s="23">
        <v>83955.42</v>
      </c>
      <c r="M21" s="8">
        <f>SUM(L21+'RSD A'!F21)</f>
        <v>95745.09</v>
      </c>
      <c r="N21" s="23">
        <v>107986.95</v>
      </c>
      <c r="O21" s="8">
        <f>SUM(N21+'RSD B'!F21)</f>
        <v>128736.53</v>
      </c>
      <c r="P21" s="23">
        <v>218525.6</v>
      </c>
      <c r="Q21" s="8">
        <f>SUM(P21+'RSD C'!F21)</f>
        <v>268109.48</v>
      </c>
      <c r="R21" s="8">
        <v>64401.5</v>
      </c>
      <c r="S21" s="8">
        <f>SUM(R21+'RSD D'!F21)</f>
        <v>74328.74</v>
      </c>
      <c r="T21" s="33">
        <f t="shared" si="1"/>
        <v>625524.64</v>
      </c>
    </row>
    <row r="22" spans="1:20" ht="12.75">
      <c r="A22" t="s">
        <v>99</v>
      </c>
      <c r="C22" s="15">
        <f>SUM(BLB!F22+JBD!F22+'RSD A'!F22+'RSD B'!F22+'RSD C'!F22+'RSD D'!F22)</f>
        <v>0</v>
      </c>
      <c r="D22" s="1">
        <f>SUM(Gesamtübersicht!D22)</f>
        <v>0</v>
      </c>
      <c r="E22" s="8"/>
      <c r="H22" s="23">
        <v>0</v>
      </c>
      <c r="I22" s="8">
        <f>SUM(H22+BLB!F22)</f>
        <v>0</v>
      </c>
      <c r="J22" s="23">
        <v>0</v>
      </c>
      <c r="K22" s="8">
        <f>SUM(J22+JBD!F22)</f>
        <v>0</v>
      </c>
      <c r="L22" s="23">
        <v>0</v>
      </c>
      <c r="M22" s="8">
        <f>SUM(L22+'RSD A'!F22)</f>
        <v>0</v>
      </c>
      <c r="N22" s="23">
        <v>0</v>
      </c>
      <c r="O22" s="8">
        <f>SUM(N22+'RSD B'!F22)</f>
        <v>0</v>
      </c>
      <c r="P22" s="23">
        <v>0</v>
      </c>
      <c r="Q22" s="8">
        <f>SUM(P22+'RSD C'!F22)</f>
        <v>0</v>
      </c>
      <c r="R22" s="8">
        <v>0</v>
      </c>
      <c r="S22" s="8">
        <f>SUM(R22+'RSD D'!F22)</f>
        <v>0</v>
      </c>
      <c r="T22" s="33">
        <f t="shared" si="1"/>
        <v>0</v>
      </c>
    </row>
    <row r="23" spans="3:20" ht="12.75">
      <c r="C23" s="15"/>
      <c r="E23" s="8"/>
      <c r="H23" s="23"/>
      <c r="I23" s="8"/>
      <c r="J23" s="23"/>
      <c r="K23" s="8"/>
      <c r="L23" s="23"/>
      <c r="M23" s="8"/>
      <c r="N23" s="23"/>
      <c r="O23" s="8"/>
      <c r="P23" s="23"/>
      <c r="Q23" s="8"/>
      <c r="R23" s="8"/>
      <c r="S23" s="8"/>
      <c r="T23" s="33"/>
    </row>
    <row r="24" spans="1:20" ht="12.75">
      <c r="A24" t="s">
        <v>67</v>
      </c>
      <c r="C24" s="15">
        <f>SUM(BLB!F24+JBD!F24+'RSD A'!F24+'RSD B'!F24+'RSD C'!F24+'RSD D'!F24)</f>
        <v>96801.47000000002</v>
      </c>
      <c r="D24" s="1">
        <f>SUM(Gesamtübersicht!D24)</f>
        <v>90</v>
      </c>
      <c r="E24" s="8">
        <f t="shared" si="0"/>
        <v>1075.5718888888891</v>
      </c>
      <c r="H24" s="23">
        <v>33853.77</v>
      </c>
      <c r="I24" s="8">
        <f>SUM(H24+BLB!F24)</f>
        <v>38354.21</v>
      </c>
      <c r="J24" s="23">
        <v>100355.43</v>
      </c>
      <c r="K24" s="8">
        <f>SUM(J24+JBD!F24)</f>
        <v>119295.51</v>
      </c>
      <c r="L24" s="23">
        <v>54840.45</v>
      </c>
      <c r="M24" s="8">
        <f>SUM(L24+'RSD A'!F24)</f>
        <v>79008.12</v>
      </c>
      <c r="N24" s="23">
        <v>50596.19</v>
      </c>
      <c r="O24" s="8">
        <f>SUM(N24+'RSD B'!F24)</f>
        <v>74485.74</v>
      </c>
      <c r="P24" s="23">
        <v>46861.19</v>
      </c>
      <c r="Q24" s="8">
        <f>SUM(P24+'RSD C'!F24)</f>
        <v>61618.43</v>
      </c>
      <c r="R24" s="8">
        <v>64257.04</v>
      </c>
      <c r="S24" s="8">
        <f>SUM(R24+'RSD D'!F24)</f>
        <v>74803.53</v>
      </c>
      <c r="T24" s="33">
        <f t="shared" si="1"/>
        <v>447565.54000000004</v>
      </c>
    </row>
    <row r="25" spans="1:20" ht="12.75">
      <c r="A25" t="s">
        <v>53</v>
      </c>
      <c r="C25" s="15">
        <f>SUM(BLB!F25+JBD!F25+'RSD A'!F25+'RSD B'!F25+'RSD C'!F25+'RSD D'!F25)</f>
        <v>4398.66</v>
      </c>
      <c r="D25" s="1">
        <f>SUM(Gesamtübersicht!D25)</f>
        <v>2</v>
      </c>
      <c r="E25" s="8">
        <f t="shared" si="0"/>
        <v>2199.33</v>
      </c>
      <c r="H25" s="23">
        <v>5970.34</v>
      </c>
      <c r="I25" s="8">
        <f>SUM(H25+BLB!F25)</f>
        <v>6892.62</v>
      </c>
      <c r="J25" s="23">
        <v>0</v>
      </c>
      <c r="K25" s="8">
        <f>SUM(J25+JBD!F25)</f>
        <v>868.7</v>
      </c>
      <c r="L25" s="23">
        <v>5661.86</v>
      </c>
      <c r="M25" s="8">
        <f>SUM(L25+'RSD A'!F25)</f>
        <v>6579.53</v>
      </c>
      <c r="N25" s="23">
        <v>0</v>
      </c>
      <c r="O25" s="8">
        <f>SUM(N25+'RSD B'!F25)</f>
        <v>0</v>
      </c>
      <c r="P25" s="23">
        <v>0</v>
      </c>
      <c r="Q25" s="8">
        <f>SUM(P25+'RSD C'!F25)</f>
        <v>0</v>
      </c>
      <c r="R25" s="8">
        <v>5212.2</v>
      </c>
      <c r="S25" s="8">
        <f>SUM(R25+'RSD D'!F25)</f>
        <v>6902.21</v>
      </c>
      <c r="T25" s="33">
        <f t="shared" si="1"/>
        <v>21243.059999999998</v>
      </c>
    </row>
    <row r="26" spans="1:20" ht="12.75">
      <c r="A26" t="s">
        <v>54</v>
      </c>
      <c r="C26" s="15">
        <f>SUM(BLB!F26+JBD!F26+'RSD A'!F26+'RSD B'!F26+'RSD C'!F26+'RSD D'!F26)</f>
        <v>161058.14</v>
      </c>
      <c r="D26" s="1">
        <f>SUM(Gesamtübersicht!D26)</f>
        <v>88</v>
      </c>
      <c r="E26" s="8">
        <f t="shared" si="0"/>
        <v>1830.2061363636365</v>
      </c>
      <c r="H26" s="23">
        <v>416985.78</v>
      </c>
      <c r="I26" s="8">
        <f>SUM(H26+BLB!F26)</f>
        <v>486665.93000000005</v>
      </c>
      <c r="J26" s="23">
        <v>133711.49</v>
      </c>
      <c r="K26" s="8">
        <f>SUM(J26+JBD!F26)</f>
        <v>145183.72</v>
      </c>
      <c r="L26" s="23">
        <v>92630.58</v>
      </c>
      <c r="M26" s="8">
        <f>SUM(L26+'RSD A'!F26)</f>
        <v>113417.78</v>
      </c>
      <c r="N26" s="23">
        <v>107704.1</v>
      </c>
      <c r="O26" s="8">
        <f>SUM(N26+'RSD B'!F26)</f>
        <v>125026.98000000001</v>
      </c>
      <c r="P26" s="23">
        <v>67734.9</v>
      </c>
      <c r="Q26" s="8">
        <f>SUM(P26+'RSD C'!F26)</f>
        <v>85483.69</v>
      </c>
      <c r="R26" s="8">
        <v>127776.62</v>
      </c>
      <c r="S26" s="8">
        <f>SUM(R26+'RSD D'!F26)</f>
        <v>151823.51</v>
      </c>
      <c r="T26" s="33">
        <f t="shared" si="1"/>
        <v>1107601.61</v>
      </c>
    </row>
    <row r="27" spans="1:20" ht="12.75">
      <c r="A27" t="s">
        <v>55</v>
      </c>
      <c r="C27" s="15">
        <f>SUM(BLB!F27+JBD!F27+'RSD A'!F27+'RSD B'!F27+'RSD C'!F27+'RSD D'!F27)</f>
        <v>5794.68</v>
      </c>
      <c r="D27" s="1">
        <f>SUM(Gesamtübersicht!D27)</f>
        <v>5</v>
      </c>
      <c r="E27" s="8">
        <f t="shared" si="0"/>
        <v>1158.9360000000001</v>
      </c>
      <c r="H27" s="23">
        <v>12653.36</v>
      </c>
      <c r="I27" s="8">
        <f>SUM(H27+BLB!F27)</f>
        <v>14579.29</v>
      </c>
      <c r="J27" s="23">
        <v>0</v>
      </c>
      <c r="K27" s="8">
        <f>SUM(J27+JBD!F27)</f>
        <v>0</v>
      </c>
      <c r="L27" s="23">
        <v>9240.09</v>
      </c>
      <c r="M27" s="8">
        <f>SUM(L27+'RSD A'!F27)</f>
        <v>13108.84</v>
      </c>
      <c r="N27" s="23">
        <v>1889.7</v>
      </c>
      <c r="O27" s="8">
        <f>SUM(N27+'RSD B'!F27)</f>
        <v>1889.7</v>
      </c>
      <c r="P27" s="23">
        <v>0</v>
      </c>
      <c r="Q27" s="8">
        <f>SUM(P27+'RSD C'!F27)</f>
        <v>0</v>
      </c>
      <c r="R27" s="8">
        <v>0</v>
      </c>
      <c r="S27" s="8">
        <f>SUM(R27+'RSD D'!F27)</f>
        <v>0</v>
      </c>
      <c r="T27" s="33">
        <f t="shared" si="1"/>
        <v>29577.83</v>
      </c>
    </row>
    <row r="28" spans="1:20" ht="12.75">
      <c r="A28" t="s">
        <v>86</v>
      </c>
      <c r="C28" s="15">
        <f>SUM(BLB!F28+JBD!F28+'RSD A'!F28+'RSD B'!F28+'RSD C'!F28+'RSD D'!F28)</f>
        <v>0</v>
      </c>
      <c r="D28" s="1">
        <f>SUM(Gesamtübersicht!D28)</f>
        <v>1</v>
      </c>
      <c r="E28" s="8">
        <f t="shared" si="0"/>
        <v>0</v>
      </c>
      <c r="H28" s="23">
        <v>0</v>
      </c>
      <c r="I28" s="8">
        <f>SUM(H28+BLB!F28)</f>
        <v>0</v>
      </c>
      <c r="J28" s="23">
        <v>0</v>
      </c>
      <c r="K28" s="8">
        <f>SUM(J28+JBD!F28)</f>
        <v>0</v>
      </c>
      <c r="L28" s="23">
        <v>0</v>
      </c>
      <c r="M28" s="8">
        <f>SUM(L28+'RSD A'!F28)</f>
        <v>0</v>
      </c>
      <c r="N28" s="23">
        <v>0</v>
      </c>
      <c r="O28" s="8">
        <f>SUM(N28+'RSD B'!F28)</f>
        <v>0</v>
      </c>
      <c r="P28" s="23">
        <v>0</v>
      </c>
      <c r="Q28" s="8">
        <f>SUM(P28+'RSD C'!F28)</f>
        <v>0</v>
      </c>
      <c r="R28" s="8">
        <v>0</v>
      </c>
      <c r="S28" s="8">
        <f>SUM(R28+'RSD D'!F28)</f>
        <v>0</v>
      </c>
      <c r="T28" s="33">
        <f t="shared" si="1"/>
        <v>0</v>
      </c>
    </row>
    <row r="29" spans="1:20" ht="12.75">
      <c r="A29" t="s">
        <v>141</v>
      </c>
      <c r="C29" s="15">
        <f>SUM(BLB!F29+JBD!F29+'RSD A'!F29+'RSD B'!F29+'RSD C'!F29+'RSD D'!F29)</f>
        <v>23687.4</v>
      </c>
      <c r="D29" s="1">
        <f>SUM(Gesamtübersicht!D29)</f>
        <v>0</v>
      </c>
      <c r="E29" s="8" t="s">
        <v>142</v>
      </c>
      <c r="H29" s="23">
        <v>44155.39</v>
      </c>
      <c r="I29" s="8">
        <f>SUM(H29+BLB!F29)</f>
        <v>51315.27</v>
      </c>
      <c r="J29" s="23">
        <v>23831.54</v>
      </c>
      <c r="K29" s="8">
        <f>SUM(J29+JBD!F29)</f>
        <v>26475.84</v>
      </c>
      <c r="L29" s="23">
        <v>16153.67</v>
      </c>
      <c r="M29" s="8">
        <f>SUM(L29+'RSD A'!F29)</f>
        <v>19364.79</v>
      </c>
      <c r="N29" s="23">
        <v>16643.07</v>
      </c>
      <c r="O29" s="8">
        <f>SUM(N29+'RSD B'!F29)</f>
        <v>19872.32</v>
      </c>
      <c r="P29" s="23">
        <v>16073.21</v>
      </c>
      <c r="Q29" s="8">
        <f>SUM(P29+'RSD C'!F29)</f>
        <v>19424.699999999997</v>
      </c>
      <c r="R29" s="8">
        <v>24109.8</v>
      </c>
      <c r="S29" s="8">
        <f>SUM(R29+'RSD D'!F29)</f>
        <v>28201.16</v>
      </c>
      <c r="T29" s="33">
        <f t="shared" si="1"/>
        <v>164654.08</v>
      </c>
    </row>
    <row r="30" spans="3:20" ht="12.75">
      <c r="C30" s="15"/>
      <c r="E30" s="8"/>
      <c r="H30" s="23"/>
      <c r="I30" s="8"/>
      <c r="J30" s="23"/>
      <c r="K30" s="8"/>
      <c r="L30" s="23"/>
      <c r="M30" s="8"/>
      <c r="N30" s="23"/>
      <c r="O30" s="8"/>
      <c r="P30" s="23"/>
      <c r="Q30" s="8"/>
      <c r="R30" s="8"/>
      <c r="S30" s="8"/>
      <c r="T30" s="33"/>
    </row>
    <row r="31" spans="1:20" ht="12.75">
      <c r="A31" s="14" t="s">
        <v>140</v>
      </c>
      <c r="C31" s="15">
        <f>SUM(BLB!F31+JBD!F31+'RSD A'!F31+'RSD B'!F31+'RSD C'!F31+'RSD D'!F31)</f>
        <v>127033.12000000001</v>
      </c>
      <c r="D31" s="1">
        <f>SUM(Gesamtübersicht!D31)+SUM(Gesamtübersicht!D35)</f>
        <v>70</v>
      </c>
      <c r="E31" s="8">
        <f t="shared" si="0"/>
        <v>1814.7588571428573</v>
      </c>
      <c r="H31" s="23">
        <v>20364.46</v>
      </c>
      <c r="I31" s="8">
        <f>SUM(H31+BLB!F31)</f>
        <v>20742.67</v>
      </c>
      <c r="J31" s="23">
        <v>745777.61</v>
      </c>
      <c r="K31" s="8">
        <f>SUM(J31+JBD!F31)</f>
        <v>848487.4</v>
      </c>
      <c r="L31" s="23">
        <v>21496.14</v>
      </c>
      <c r="M31" s="8">
        <f>SUM(L31+'RSD A'!F31)</f>
        <v>31653.69</v>
      </c>
      <c r="N31" s="23">
        <v>99111.94</v>
      </c>
      <c r="O31" s="8">
        <f>SUM(N31+'RSD B'!F31)</f>
        <v>126554.43000000001</v>
      </c>
      <c r="P31" s="23">
        <v>24578.14</v>
      </c>
      <c r="Q31" s="8">
        <f>SUM(P31+'RSD C'!F31)</f>
        <v>8395.01</v>
      </c>
      <c r="R31" s="8">
        <v>21559.6</v>
      </c>
      <c r="S31" s="8">
        <f>SUM(R31+'RSD D'!F31)</f>
        <v>24087.809999999998</v>
      </c>
      <c r="T31" s="33">
        <f t="shared" si="1"/>
        <v>1059921.01</v>
      </c>
    </row>
    <row r="32" spans="1:20" ht="12.75">
      <c r="A32" t="s">
        <v>57</v>
      </c>
      <c r="C32" s="15">
        <f>SUM(BLB!F32+JBD!F32+'RSD A'!F32+'RSD B'!F32+'RSD C'!F32+'RSD D'!F32)</f>
        <v>18023.74</v>
      </c>
      <c r="D32" s="1">
        <f>SUM(Gesamtübersicht!D32)</f>
        <v>8</v>
      </c>
      <c r="E32" s="8">
        <f t="shared" si="0"/>
        <v>2252.9675</v>
      </c>
      <c r="H32" s="23">
        <v>0</v>
      </c>
      <c r="I32" s="8">
        <f>SUM(H32+BLB!F32)</f>
        <v>0</v>
      </c>
      <c r="J32" s="23">
        <v>10642.78</v>
      </c>
      <c r="K32" s="8">
        <f>SUM(J32+JBD!F32)</f>
        <v>10642.78</v>
      </c>
      <c r="L32" s="23">
        <v>20627.96</v>
      </c>
      <c r="M32" s="8">
        <f>SUM(L32+'RSD A'!F32)</f>
        <v>24634.559999999998</v>
      </c>
      <c r="N32" s="23">
        <v>88048.53</v>
      </c>
      <c r="O32" s="8">
        <f>SUM(N32+'RSD B'!F32)</f>
        <v>98667.70999999999</v>
      </c>
      <c r="P32" s="23">
        <v>0</v>
      </c>
      <c r="Q32" s="8">
        <f>SUM(P32+'RSD C'!F32)</f>
        <v>0</v>
      </c>
      <c r="R32" s="8">
        <v>0</v>
      </c>
      <c r="S32" s="8">
        <f>SUM(R32+'RSD D'!F32)</f>
        <v>3397.96</v>
      </c>
      <c r="T32" s="33">
        <f t="shared" si="1"/>
        <v>137343.00999999998</v>
      </c>
    </row>
    <row r="33" spans="1:20" ht="12.75">
      <c r="A33" t="s">
        <v>58</v>
      </c>
      <c r="C33" s="15">
        <f>SUM(BLB!F33+JBD!F33+'RSD A'!F33+'RSD B'!F33+'RSD C'!F33+'RSD D'!F33)</f>
        <v>67578.97</v>
      </c>
      <c r="D33" s="1">
        <f>SUM(Gesamtübersicht!D33)</f>
        <v>24</v>
      </c>
      <c r="E33" s="8">
        <f t="shared" si="0"/>
        <v>2815.7904166666667</v>
      </c>
      <c r="H33" s="23">
        <v>136.86</v>
      </c>
      <c r="I33" s="8">
        <f>SUM(H33+BLB!F33)</f>
        <v>136.86</v>
      </c>
      <c r="J33" s="23">
        <v>107672.6</v>
      </c>
      <c r="K33" s="8">
        <f>SUM(J33+JBD!F33)</f>
        <v>118860.46</v>
      </c>
      <c r="L33" s="23">
        <v>27359.96</v>
      </c>
      <c r="M33" s="8">
        <f>SUM(L33+'RSD A'!F33)</f>
        <v>27359.96</v>
      </c>
      <c r="N33" s="23">
        <v>198046.2</v>
      </c>
      <c r="O33" s="8">
        <f>SUM(N33+'RSD B'!F33)</f>
        <v>219242.12</v>
      </c>
      <c r="P33" s="23">
        <v>61444.56</v>
      </c>
      <c r="Q33" s="8">
        <f>SUM(P33+'RSD C'!F33)</f>
        <v>77384.56</v>
      </c>
      <c r="R33" s="8">
        <v>149392.08</v>
      </c>
      <c r="S33" s="8">
        <f>SUM(R33+'RSD D'!F33)</f>
        <v>168647.27</v>
      </c>
      <c r="T33" s="33">
        <f t="shared" si="1"/>
        <v>611631.23</v>
      </c>
    </row>
    <row r="34" spans="1:20" ht="12.75">
      <c r="A34" t="s">
        <v>59</v>
      </c>
      <c r="C34" s="15">
        <f>SUM(BLB!F34+JBD!F34+'RSD A'!F34+'RSD B'!F34+'RSD C'!F34+'RSD D'!F34)</f>
        <v>727020.27</v>
      </c>
      <c r="D34" s="1">
        <f>SUM(Gesamtübersicht!D34)</f>
        <v>125</v>
      </c>
      <c r="E34" s="8">
        <f t="shared" si="0"/>
        <v>5816.16216</v>
      </c>
      <c r="H34" s="23">
        <v>103592.76</v>
      </c>
      <c r="I34" s="8">
        <f>SUM(H34+BLB!F34)</f>
        <v>124051.94</v>
      </c>
      <c r="J34" s="23">
        <v>1094496.79</v>
      </c>
      <c r="K34" s="8">
        <f>SUM(J34+JBD!F34)</f>
        <v>1325953.71</v>
      </c>
      <c r="L34" s="23">
        <v>613817.92</v>
      </c>
      <c r="M34" s="8">
        <f>SUM(L34+'RSD A'!F34)</f>
        <v>739888.9</v>
      </c>
      <c r="N34" s="23">
        <v>884131.17</v>
      </c>
      <c r="O34" s="8">
        <f>SUM(N34+'RSD B'!F34)</f>
        <v>1050790.48</v>
      </c>
      <c r="P34" s="23">
        <v>519371.06</v>
      </c>
      <c r="Q34" s="8">
        <f>SUM(P34+'RSD C'!F34)</f>
        <v>631348.01</v>
      </c>
      <c r="R34" s="8">
        <v>225128.95</v>
      </c>
      <c r="S34" s="8">
        <f>SUM(R34+'RSD D'!F34)</f>
        <v>295525.88</v>
      </c>
      <c r="T34" s="33">
        <f t="shared" si="1"/>
        <v>4167558.92</v>
      </c>
    </row>
    <row r="35" spans="1:20" ht="12.75">
      <c r="A35" s="14" t="s">
        <v>140</v>
      </c>
      <c r="C35" s="15">
        <f>SUM(BLB!F35+JBD!F35+'RSD A'!F35+'RSD B'!F35+'RSD C'!F35+'RSD D'!F35)</f>
        <v>0</v>
      </c>
      <c r="D35" s="1" t="s">
        <v>143</v>
      </c>
      <c r="E35" s="8" t="s">
        <v>139</v>
      </c>
      <c r="H35" s="23">
        <v>0</v>
      </c>
      <c r="I35" s="8">
        <f>SUM(H35+BLB!F35)</f>
        <v>0</v>
      </c>
      <c r="J35" s="23">
        <v>0</v>
      </c>
      <c r="K35" s="8">
        <f>SUM(J35+JBD!F35)</f>
        <v>0</v>
      </c>
      <c r="L35" s="23">
        <v>0</v>
      </c>
      <c r="M35" s="8">
        <f>SUM(L35+'RSD A'!F35)</f>
        <v>0</v>
      </c>
      <c r="N35" s="23">
        <v>0</v>
      </c>
      <c r="O35" s="8">
        <f>SUM(N35+'RSD B'!F35)</f>
        <v>0</v>
      </c>
      <c r="P35" s="23">
        <v>0</v>
      </c>
      <c r="Q35" s="8">
        <f>SUM(P35+'RSD C'!F35)</f>
        <v>0</v>
      </c>
      <c r="R35" s="8">
        <v>0</v>
      </c>
      <c r="S35" s="8">
        <f>SUM(R35+'RSD D'!F35)</f>
        <v>0</v>
      </c>
      <c r="T35" s="33">
        <f t="shared" si="1"/>
        <v>0</v>
      </c>
    </row>
    <row r="36" spans="1:20" ht="12.75">
      <c r="A36" t="s">
        <v>60</v>
      </c>
      <c r="C36" s="15">
        <f>SUM(BLB!F36+JBD!F36+'RSD A'!F36+'RSD B'!F36+'RSD C'!F36+'RSD D'!F36)</f>
        <v>58033.11</v>
      </c>
      <c r="D36" s="1">
        <f>SUM(Gesamtübersicht!D36)</f>
        <v>22</v>
      </c>
      <c r="E36" s="8">
        <f t="shared" si="0"/>
        <v>2637.8686363636366</v>
      </c>
      <c r="H36" s="23">
        <v>0</v>
      </c>
      <c r="I36" s="8">
        <f>SUM(H36+BLB!F36)</f>
        <v>0</v>
      </c>
      <c r="J36" s="23">
        <v>27719.1</v>
      </c>
      <c r="K36" s="8">
        <f>SUM(J36+JBD!F36)</f>
        <v>27719.1</v>
      </c>
      <c r="L36" s="23">
        <v>129144.14</v>
      </c>
      <c r="M36" s="8">
        <f>SUM(L36+'RSD A'!F36)</f>
        <v>151179.93</v>
      </c>
      <c r="N36" s="23">
        <v>246627.67</v>
      </c>
      <c r="O36" s="8">
        <f>SUM(N36+'RSD B'!F36)</f>
        <v>253960.56000000003</v>
      </c>
      <c r="P36" s="23">
        <v>88111.96</v>
      </c>
      <c r="Q36" s="8">
        <f>SUM(P36+'RSD C'!F36)</f>
        <v>101516.79000000001</v>
      </c>
      <c r="R36" s="8">
        <v>24221.23</v>
      </c>
      <c r="S36" s="8">
        <f>SUM(R36+'RSD D'!F36)</f>
        <v>39480.83</v>
      </c>
      <c r="T36" s="33">
        <f t="shared" si="1"/>
        <v>573857.21</v>
      </c>
    </row>
    <row r="37" spans="1:20" ht="12.75">
      <c r="A37" t="s">
        <v>61</v>
      </c>
      <c r="C37" s="15">
        <f>SUM(BLB!F37+JBD!F37+'RSD A'!F37+'RSD B'!F37+'RSD C'!F37+'RSD D'!F37)</f>
        <v>6324.93</v>
      </c>
      <c r="D37" s="1">
        <f>SUM(Gesamtübersicht!D37)</f>
        <v>5</v>
      </c>
      <c r="E37" s="8">
        <f t="shared" si="0"/>
        <v>1264.986</v>
      </c>
      <c r="H37" s="23">
        <v>0</v>
      </c>
      <c r="I37" s="8">
        <f>SUM(H37+BLB!F37)</f>
        <v>0</v>
      </c>
      <c r="J37" s="23">
        <v>7340.38</v>
      </c>
      <c r="K37" s="8">
        <f>SUM(J37+JBD!F37)</f>
        <v>10917.91</v>
      </c>
      <c r="L37" s="23">
        <v>0</v>
      </c>
      <c r="M37" s="8">
        <f>SUM(L37+'RSD A'!F37)</f>
        <v>2747.4</v>
      </c>
      <c r="N37" s="23">
        <v>779.81</v>
      </c>
      <c r="O37" s="8">
        <f>SUM(N37+'RSD B'!F37)</f>
        <v>779.81</v>
      </c>
      <c r="P37" s="23">
        <v>2739.16</v>
      </c>
      <c r="Q37" s="8">
        <f>SUM(P37+'RSD C'!F37)</f>
        <v>2739.16</v>
      </c>
      <c r="R37" s="8">
        <v>2518.45</v>
      </c>
      <c r="S37" s="8">
        <f>SUM(R37+'RSD D'!F37)</f>
        <v>2518.45</v>
      </c>
      <c r="T37" s="33">
        <f t="shared" si="1"/>
        <v>19702.73</v>
      </c>
    </row>
    <row r="38" spans="1:20" ht="12.75">
      <c r="A38" t="s">
        <v>62</v>
      </c>
      <c r="C38" s="15">
        <f>SUM(BLB!F38+JBD!F38+'RSD A'!F38+'RSD B'!F38+'RSD C'!F38+'RSD D'!F38)</f>
        <v>32890.21</v>
      </c>
      <c r="D38" s="1">
        <f>SUM(Gesamtübersicht!D38)</f>
        <v>7</v>
      </c>
      <c r="E38" s="8">
        <f t="shared" si="0"/>
        <v>4698.601428571428</v>
      </c>
      <c r="G38" s="8"/>
      <c r="H38" s="23">
        <v>0</v>
      </c>
      <c r="I38" s="8">
        <f>SUM(H38+BLB!F38)</f>
        <v>0</v>
      </c>
      <c r="J38" s="23">
        <v>51316.62</v>
      </c>
      <c r="K38" s="8">
        <f>SUM(J38+JBD!F38)</f>
        <v>73151.4</v>
      </c>
      <c r="L38" s="23">
        <v>7630.5</v>
      </c>
      <c r="M38" s="8">
        <f>SUM(L38+'RSD A'!F38)</f>
        <v>8951.2</v>
      </c>
      <c r="N38" s="23">
        <v>5608.93</v>
      </c>
      <c r="O38" s="8">
        <f>SUM(N38+'RSD B'!F38)</f>
        <v>11793.75</v>
      </c>
      <c r="P38" s="23">
        <v>8738.14</v>
      </c>
      <c r="Q38" s="8">
        <f>SUM(P38+'RSD C'!F38)</f>
        <v>8738.14</v>
      </c>
      <c r="R38" s="8">
        <v>11122.16</v>
      </c>
      <c r="S38" s="8">
        <f>SUM(R38+'RSD D'!F38)</f>
        <v>14672.07</v>
      </c>
      <c r="T38" s="33">
        <f t="shared" si="1"/>
        <v>117306.56</v>
      </c>
    </row>
    <row r="39" spans="3:20" ht="12.75">
      <c r="C39" s="15"/>
      <c r="E39" s="8"/>
      <c r="G39" s="8"/>
      <c r="H39" s="23"/>
      <c r="I39" s="8"/>
      <c r="J39" s="23"/>
      <c r="K39" s="8"/>
      <c r="L39" s="23"/>
      <c r="M39" s="8"/>
      <c r="N39" s="23"/>
      <c r="O39" s="8"/>
      <c r="P39" s="23"/>
      <c r="Q39" s="8"/>
      <c r="R39" s="8"/>
      <c r="S39" s="8"/>
      <c r="T39" s="33"/>
    </row>
    <row r="40" spans="1:20" ht="12.75">
      <c r="A40" t="s">
        <v>63</v>
      </c>
      <c r="C40" s="15">
        <f>SUM(BLB!F40+JBD!F40+'RSD A'!F40+'RSD B'!F40+'RSD C'!F40+'RSD D'!F40)</f>
        <v>38678.850000000006</v>
      </c>
      <c r="D40" s="1">
        <f>SUM(Gesamtübersicht!D40)</f>
        <v>41</v>
      </c>
      <c r="E40" s="8">
        <f t="shared" si="0"/>
        <v>943.3865853658538</v>
      </c>
      <c r="H40" s="23">
        <v>16069.28</v>
      </c>
      <c r="I40" s="8">
        <f>SUM(H40+BLB!F40)</f>
        <v>19566.41</v>
      </c>
      <c r="J40" s="23">
        <v>20824.54</v>
      </c>
      <c r="K40" s="8">
        <f>SUM(J40+JBD!F40)</f>
        <v>21301.02</v>
      </c>
      <c r="L40" s="23">
        <v>18847.91</v>
      </c>
      <c r="M40" s="8">
        <f>SUM(L40+'RSD A'!F40)</f>
        <v>23254.42</v>
      </c>
      <c r="N40" s="23">
        <v>14172.85</v>
      </c>
      <c r="O40" s="8">
        <f>SUM(N40+'RSD B'!F40)</f>
        <v>19141.34</v>
      </c>
      <c r="P40" s="23">
        <v>39486.75</v>
      </c>
      <c r="Q40" s="8">
        <f>SUM(P40+'RSD C'!F40)</f>
        <v>47584</v>
      </c>
      <c r="R40" s="8">
        <v>32701.13</v>
      </c>
      <c r="S40" s="8">
        <f>SUM(R40+'RSD D'!F40)</f>
        <v>49934.12</v>
      </c>
      <c r="T40" s="33">
        <f t="shared" si="1"/>
        <v>180781.31</v>
      </c>
    </row>
    <row r="41" spans="1:20" ht="12.75">
      <c r="A41" t="s">
        <v>64</v>
      </c>
      <c r="C41" s="15">
        <f>SUM(BLB!F41+JBD!F41+'RSD A'!F41+'RSD B'!F41+'RSD C'!F41+'RSD D'!F41)</f>
        <v>4669.5</v>
      </c>
      <c r="D41" s="1">
        <f>SUM(Gesamtübersicht!D41)</f>
        <v>9</v>
      </c>
      <c r="E41" s="8">
        <f t="shared" si="0"/>
        <v>518.8333333333334</v>
      </c>
      <c r="H41" s="23">
        <v>0</v>
      </c>
      <c r="I41" s="8">
        <f>SUM(H41+BLB!F41)</f>
        <v>719.2</v>
      </c>
      <c r="J41" s="23">
        <v>0</v>
      </c>
      <c r="K41" s="8">
        <f>SUM(J41+JBD!F41)</f>
        <v>0</v>
      </c>
      <c r="L41" s="23">
        <v>4457.13</v>
      </c>
      <c r="M41" s="8">
        <f>SUM(L41+'RSD A'!F41)</f>
        <v>5645.73</v>
      </c>
      <c r="N41" s="23">
        <v>1834.65</v>
      </c>
      <c r="O41" s="8">
        <f>SUM(N41+'RSD B'!F41)</f>
        <v>2034.42</v>
      </c>
      <c r="P41" s="23">
        <v>4434.78</v>
      </c>
      <c r="Q41" s="8">
        <f>SUM(P41+'RSD C'!F41)</f>
        <v>6291.91</v>
      </c>
      <c r="R41" s="8">
        <v>1902.82</v>
      </c>
      <c r="S41" s="8">
        <f>SUM(R41+'RSD D'!F41)</f>
        <v>2607.62</v>
      </c>
      <c r="T41" s="33">
        <f t="shared" si="1"/>
        <v>17298.879999999997</v>
      </c>
    </row>
    <row r="42" spans="1:20" ht="12.75">
      <c r="A42" t="s">
        <v>65</v>
      </c>
      <c r="C42" s="15">
        <f>SUM(BLB!F42+JBD!F42+'RSD A'!F42+'RSD B'!F42+'RSD C'!F42+'RSD D'!F42)</f>
        <v>6783.7</v>
      </c>
      <c r="D42" s="1">
        <f>SUM(Gesamtübersicht!D42)</f>
        <v>25</v>
      </c>
      <c r="E42" s="8">
        <f t="shared" si="0"/>
        <v>271.348</v>
      </c>
      <c r="H42" s="23">
        <v>10461.51</v>
      </c>
      <c r="I42" s="8">
        <f>SUM(H42+BLB!F42)</f>
        <v>13192.01</v>
      </c>
      <c r="J42" s="23">
        <v>0</v>
      </c>
      <c r="K42" s="8">
        <f>SUM(J42+JBD!F42)</f>
        <v>0</v>
      </c>
      <c r="L42" s="23">
        <v>4688</v>
      </c>
      <c r="M42" s="8">
        <f>SUM(L42+'RSD A'!F42)</f>
        <v>7401</v>
      </c>
      <c r="N42" s="23">
        <v>20598.25</v>
      </c>
      <c r="O42" s="8">
        <f>SUM(N42+'RSD B'!F42)</f>
        <v>21178.45</v>
      </c>
      <c r="P42" s="23">
        <v>3406.5</v>
      </c>
      <c r="Q42" s="8">
        <f>SUM(P42+'RSD C'!F42)</f>
        <v>3716.5</v>
      </c>
      <c r="R42" s="8">
        <v>2792.4</v>
      </c>
      <c r="S42" s="8">
        <f>SUM(R42+'RSD D'!F42)</f>
        <v>3242.4</v>
      </c>
      <c r="T42" s="33">
        <f t="shared" si="1"/>
        <v>48730.36000000001</v>
      </c>
    </row>
    <row r="43" spans="3:20" ht="12.75">
      <c r="C43" s="15"/>
      <c r="E43" s="8"/>
      <c r="H43" s="23"/>
      <c r="I43" s="8"/>
      <c r="J43" s="23"/>
      <c r="K43" s="8"/>
      <c r="L43" s="23"/>
      <c r="M43" s="8"/>
      <c r="N43" s="23"/>
      <c r="O43" s="8"/>
      <c r="P43" s="23"/>
      <c r="Q43" s="8"/>
      <c r="R43" s="8"/>
      <c r="S43" s="8"/>
      <c r="T43" s="33"/>
    </row>
    <row r="44" spans="1:20" ht="12.75">
      <c r="A44" t="s">
        <v>106</v>
      </c>
      <c r="C44" s="15">
        <f>SUM(BLB!F44+JBD!F44+'RSD A'!F44+'RSD B'!F44+'RSD C'!F44+'RSD D'!F44)</f>
        <v>444.02</v>
      </c>
      <c r="D44" s="1">
        <f>SUM(Gesamtübersicht!D44)</f>
        <v>1</v>
      </c>
      <c r="E44" s="8">
        <f t="shared" si="0"/>
        <v>444.02</v>
      </c>
      <c r="H44" s="23">
        <v>0</v>
      </c>
      <c r="I44" s="8">
        <f>SUM(H44+BLB!F44)</f>
        <v>0</v>
      </c>
      <c r="J44" s="23">
        <v>6856.63</v>
      </c>
      <c r="K44" s="8">
        <f>SUM(J44+JBD!F44)</f>
        <v>6856.63</v>
      </c>
      <c r="L44" s="23">
        <v>0</v>
      </c>
      <c r="M44" s="8">
        <f>SUM(L44+'RSD A'!F44)</f>
        <v>0</v>
      </c>
      <c r="N44" s="23">
        <v>174.15</v>
      </c>
      <c r="O44" s="8">
        <f>SUM(N44+'RSD B'!F44)</f>
        <v>341.07</v>
      </c>
      <c r="P44" s="23">
        <v>-212.49</v>
      </c>
      <c r="Q44" s="8">
        <f>SUM(P44+'RSD C'!F44)</f>
        <v>-212.49</v>
      </c>
      <c r="R44" s="8">
        <v>50289.61</v>
      </c>
      <c r="S44" s="8">
        <f>SUM(R44+'RSD D'!F44)</f>
        <v>50566.71</v>
      </c>
      <c r="T44" s="33">
        <f t="shared" si="1"/>
        <v>57551.92</v>
      </c>
    </row>
    <row r="45" spans="1:20" ht="12.75">
      <c r="A45" t="s">
        <v>109</v>
      </c>
      <c r="C45" s="15">
        <f>SUM(BLB!F45+JBD!F45+'RSD A'!F45+'RSD B'!F45+'RSD C'!F45+'RSD D'!F45)</f>
        <v>0</v>
      </c>
      <c r="D45" s="1">
        <f>SUM(Gesamtübersicht!D45)</f>
        <v>0</v>
      </c>
      <c r="E45" s="8"/>
      <c r="H45" s="23">
        <v>0</v>
      </c>
      <c r="I45" s="8">
        <f>SUM(H45+BLB!F45)</f>
        <v>0</v>
      </c>
      <c r="J45" s="23">
        <v>0</v>
      </c>
      <c r="K45" s="8">
        <f>SUM(J45+JBD!F45)</f>
        <v>0</v>
      </c>
      <c r="L45" s="23">
        <v>0</v>
      </c>
      <c r="M45" s="8">
        <f>SUM(L45+'RSD A'!F45)</f>
        <v>0</v>
      </c>
      <c r="N45" s="23">
        <v>0</v>
      </c>
      <c r="O45" s="8">
        <f>SUM(N45+'RSD B'!F45)</f>
        <v>0</v>
      </c>
      <c r="P45" s="23">
        <v>0</v>
      </c>
      <c r="Q45" s="8">
        <f>SUM(P45+'RSD C'!F45)</f>
        <v>0</v>
      </c>
      <c r="R45" s="8">
        <v>0</v>
      </c>
      <c r="S45" s="8">
        <f>SUM(R45+'RSD D'!F45)</f>
        <v>0</v>
      </c>
      <c r="T45" s="33">
        <f t="shared" si="1"/>
        <v>0</v>
      </c>
    </row>
    <row r="46" spans="1:20" ht="12.75">
      <c r="A46" t="s">
        <v>165</v>
      </c>
      <c r="C46" s="15">
        <f>SUM(BLB!F46+JBD!F46+'RSD A'!F46+'RSD B'!F46+'RSD C'!F46+'RSD D'!F46)</f>
        <v>3858.24</v>
      </c>
      <c r="D46" s="1">
        <f>SUM(Gesamtübersicht!D46)</f>
        <v>0</v>
      </c>
      <c r="E46" s="8" t="e">
        <f t="shared" si="0"/>
        <v>#DIV/0!</v>
      </c>
      <c r="H46" s="23">
        <v>0</v>
      </c>
      <c r="I46" s="8">
        <f>SUM(H46+BLB!F46)</f>
        <v>0</v>
      </c>
      <c r="J46" s="23">
        <v>0</v>
      </c>
      <c r="K46" s="8">
        <f>SUM(J46+JBD!F46)</f>
        <v>0</v>
      </c>
      <c r="L46" s="23">
        <v>2183.64</v>
      </c>
      <c r="M46" s="8">
        <f>SUM(L46+'RSD A'!F46)</f>
        <v>2183.64</v>
      </c>
      <c r="N46" s="23">
        <v>23790.96</v>
      </c>
      <c r="O46" s="8">
        <f>SUM(N46+'RSD B'!F46)</f>
        <v>27649.199999999997</v>
      </c>
      <c r="P46" s="23">
        <v>0</v>
      </c>
      <c r="Q46" s="8">
        <f>SUM(P46+'RSD C'!F46)</f>
        <v>0</v>
      </c>
      <c r="R46" s="8">
        <v>5999.11</v>
      </c>
      <c r="S46" s="8">
        <f>SUM(R46+'RSD D'!F46)</f>
        <v>5999.11</v>
      </c>
      <c r="T46" s="33">
        <f t="shared" si="1"/>
        <v>35831.95</v>
      </c>
    </row>
    <row r="47" spans="1:20" ht="12.75">
      <c r="A47" t="s">
        <v>166</v>
      </c>
      <c r="C47" s="15">
        <f>SUM(BLB!F47+JBD!F47+'RSD A'!F47+'RSD B'!F47+'RSD C'!F47+'RSD D'!F47)</f>
        <v>0</v>
      </c>
      <c r="D47" s="1">
        <f>SUM(Gesamtübersicht!D47)</f>
        <v>0</v>
      </c>
      <c r="E47" s="8" t="e">
        <f t="shared" si="0"/>
        <v>#DIV/0!</v>
      </c>
      <c r="H47" s="23">
        <v>0</v>
      </c>
      <c r="I47" s="8">
        <f>SUM(H47+BLB!F47)</f>
        <v>0</v>
      </c>
      <c r="J47" s="23">
        <v>0</v>
      </c>
      <c r="K47" s="8">
        <f>SUM(J47+JBD!F47)</f>
        <v>0</v>
      </c>
      <c r="L47" s="23">
        <v>0</v>
      </c>
      <c r="M47" s="8">
        <f>SUM(L47+'RSD A'!F47)</f>
        <v>0</v>
      </c>
      <c r="N47" s="23">
        <v>0</v>
      </c>
      <c r="O47" s="8">
        <f>SUM(N47+'RSD B'!F47)</f>
        <v>0</v>
      </c>
      <c r="P47" s="23">
        <v>0</v>
      </c>
      <c r="Q47" s="8">
        <f>SUM(P47+'RSD C'!F47)</f>
        <v>0</v>
      </c>
      <c r="R47" s="8">
        <v>0</v>
      </c>
      <c r="S47" s="8">
        <f>SUM(R47+'RSD D'!F47)</f>
        <v>0</v>
      </c>
      <c r="T47" s="33">
        <f t="shared" si="1"/>
        <v>0</v>
      </c>
    </row>
    <row r="48" spans="3:20" ht="18">
      <c r="C48" s="16"/>
      <c r="E48" s="8"/>
      <c r="H48" s="8">
        <v>741431.24</v>
      </c>
      <c r="I48" s="21">
        <f aca="true" t="shared" si="2" ref="I48:T48">SUM(I4:I47)</f>
        <v>871183.9600000001</v>
      </c>
      <c r="J48" s="8">
        <v>2702503.64</v>
      </c>
      <c r="K48" s="21">
        <f t="shared" si="2"/>
        <v>3169420.69</v>
      </c>
      <c r="L48" s="8">
        <v>1465241.12</v>
      </c>
      <c r="M48" s="21">
        <f t="shared" si="2"/>
        <v>1780875.0099999995</v>
      </c>
      <c r="N48" s="8">
        <v>2271530.38</v>
      </c>
      <c r="O48" s="21">
        <f t="shared" si="2"/>
        <v>2658252.15</v>
      </c>
      <c r="P48" s="8">
        <v>1287532.63</v>
      </c>
      <c r="Q48" s="21">
        <f t="shared" si="2"/>
        <v>1559714.0099999998</v>
      </c>
      <c r="R48" s="21">
        <v>989533.08</v>
      </c>
      <c r="S48" s="21">
        <f t="shared" si="2"/>
        <v>1214068.78</v>
      </c>
      <c r="T48" s="34">
        <f t="shared" si="2"/>
        <v>11253514.600000001</v>
      </c>
    </row>
    <row r="49" spans="2:20" ht="12.75">
      <c r="B49" s="22" t="s">
        <v>412</v>
      </c>
      <c r="C49" s="12">
        <f>SUM(C4:C47)</f>
        <v>1795742.5100000002</v>
      </c>
      <c r="D49" s="17">
        <f>SUM(D4:D47)</f>
        <v>879</v>
      </c>
      <c r="E49" s="21" t="s">
        <v>84</v>
      </c>
      <c r="F49" s="3"/>
      <c r="S49" s="30" t="s">
        <v>164</v>
      </c>
      <c r="T49" s="21">
        <f>SUM(I48+K48+M48+O48+Q48+S48)</f>
        <v>11253514.599999998</v>
      </c>
    </row>
    <row r="50" spans="1:2" ht="12.75">
      <c r="A50" s="3" t="s">
        <v>75</v>
      </c>
      <c r="B50" s="10" t="s">
        <v>413</v>
      </c>
    </row>
    <row r="51" spans="1:4" ht="12.75">
      <c r="A51" s="3"/>
      <c r="B51" s="1"/>
      <c r="D51" s="26" t="s">
        <v>138</v>
      </c>
    </row>
    <row r="52" spans="1:4" ht="12.75">
      <c r="A52" s="2" t="s">
        <v>137</v>
      </c>
      <c r="D52" s="26" t="s">
        <v>154</v>
      </c>
    </row>
    <row r="53" spans="1:5" ht="12.75">
      <c r="A53" s="2" t="s">
        <v>123</v>
      </c>
      <c r="B53" s="29">
        <f>SUM(T4+T5+T6)</f>
        <v>214828.83000000002</v>
      </c>
      <c r="C53" s="9" t="s">
        <v>121</v>
      </c>
      <c r="D53" s="28">
        <f>SUM(B53/F3*12)</f>
        <v>368277.99428571435</v>
      </c>
      <c r="E53" s="9" t="s">
        <v>121</v>
      </c>
    </row>
    <row r="54" spans="1:5" ht="12.75">
      <c r="A54" s="2" t="s">
        <v>124</v>
      </c>
      <c r="B54" s="29">
        <f>SUM(T7)</f>
        <v>3698.4100000000003</v>
      </c>
      <c r="C54" s="9" t="s">
        <v>121</v>
      </c>
      <c r="D54" s="28">
        <f>SUM(B54/F3*12)</f>
        <v>6340.131428571429</v>
      </c>
      <c r="E54" s="9" t="s">
        <v>121</v>
      </c>
    </row>
    <row r="55" spans="1:5" ht="12.75">
      <c r="A55" s="2" t="s">
        <v>125</v>
      </c>
      <c r="B55" s="29">
        <f>SUM(T8+T9+T11)</f>
        <v>241336.41999999998</v>
      </c>
      <c r="C55" s="9" t="s">
        <v>121</v>
      </c>
      <c r="D55" s="28">
        <f>SUM(B55/F3*12)</f>
        <v>413719.57714285713</v>
      </c>
      <c r="E55" s="9" t="s">
        <v>121</v>
      </c>
    </row>
    <row r="56" spans="1:5" ht="12.75">
      <c r="A56" s="2" t="s">
        <v>126</v>
      </c>
      <c r="B56" s="29">
        <f>SUM(T10)</f>
        <v>31136.870000000003</v>
      </c>
      <c r="C56" s="9" t="s">
        <v>121</v>
      </c>
      <c r="D56" s="28">
        <f>SUM(B56/F3*12)</f>
        <v>53377.49142857143</v>
      </c>
      <c r="E56" s="9" t="s">
        <v>121</v>
      </c>
    </row>
    <row r="57" spans="1:5" ht="12.75">
      <c r="A57" s="2" t="s">
        <v>127</v>
      </c>
      <c r="B57" s="29">
        <f>SUM(T13+T14+T15+T16+T40+T41+T42)</f>
        <v>636504.8400000001</v>
      </c>
      <c r="C57" s="9" t="s">
        <v>121</v>
      </c>
      <c r="D57" s="28">
        <f>SUM(B57/F3*12)</f>
        <v>1091151.1542857145</v>
      </c>
      <c r="E57" s="9" t="s">
        <v>121</v>
      </c>
    </row>
    <row r="58" spans="1:5" ht="12.75">
      <c r="A58" s="2" t="s">
        <v>128</v>
      </c>
      <c r="B58" s="29">
        <f>SUM(T17)</f>
        <v>91201.33</v>
      </c>
      <c r="C58" s="9" t="s">
        <v>121</v>
      </c>
      <c r="D58" s="28">
        <f>SUM(B58/F3*12)</f>
        <v>156345.13714285713</v>
      </c>
      <c r="E58" s="9" t="s">
        <v>121</v>
      </c>
    </row>
    <row r="59" spans="1:5" ht="12.75">
      <c r="A59" s="2" t="s">
        <v>129</v>
      </c>
      <c r="B59" s="29">
        <f>SUM(T18)</f>
        <v>146392.27</v>
      </c>
      <c r="C59" s="9" t="s">
        <v>121</v>
      </c>
      <c r="D59" s="28">
        <f>SUM(B59/F3*12)</f>
        <v>250958.17714285714</v>
      </c>
      <c r="E59" s="9" t="s">
        <v>121</v>
      </c>
    </row>
    <row r="60" spans="1:5" ht="12.75">
      <c r="A60" s="2" t="s">
        <v>130</v>
      </c>
      <c r="B60" s="29">
        <f>SUM(T19)</f>
        <v>711544.33</v>
      </c>
      <c r="C60" s="9" t="s">
        <v>121</v>
      </c>
      <c r="D60" s="28">
        <f>SUM(B60/F3*12)</f>
        <v>1219790.2799999998</v>
      </c>
      <c r="E60" s="9" t="s">
        <v>121</v>
      </c>
    </row>
    <row r="61" spans="1:5" ht="12.75">
      <c r="A61" s="2" t="s">
        <v>131</v>
      </c>
      <c r="B61" s="29">
        <f>SUM(T21)</f>
        <v>625524.64</v>
      </c>
      <c r="C61" s="9" t="s">
        <v>121</v>
      </c>
      <c r="D61" s="28">
        <f>SUM(B61/F3*12)</f>
        <v>1072327.9542857143</v>
      </c>
      <c r="E61" s="9" t="s">
        <v>121</v>
      </c>
    </row>
    <row r="62" spans="1:5" ht="12.75">
      <c r="A62" s="2" t="s">
        <v>132</v>
      </c>
      <c r="B62" s="29">
        <f>SUM(T22+T24+T25+T26+T27+T28+T29)</f>
        <v>1770642.1200000003</v>
      </c>
      <c r="C62" s="9" t="s">
        <v>121</v>
      </c>
      <c r="D62" s="28">
        <f>SUM(B62/F3*12)</f>
        <v>3035386.4914285718</v>
      </c>
      <c r="E62" s="9" t="s">
        <v>121</v>
      </c>
    </row>
    <row r="63" spans="1:5" ht="12.75">
      <c r="A63" s="2" t="s">
        <v>133</v>
      </c>
      <c r="B63" s="29">
        <f>SUM(T31)</f>
        <v>1059921.01</v>
      </c>
      <c r="C63" s="9" t="s">
        <v>121</v>
      </c>
      <c r="D63" s="28">
        <f>SUM(B63/F3*12)</f>
        <v>1817007.4457142858</v>
      </c>
      <c r="E63" s="9" t="s">
        <v>121</v>
      </c>
    </row>
    <row r="64" spans="1:5" ht="12.75">
      <c r="A64" s="2" t="s">
        <v>134</v>
      </c>
      <c r="B64" s="29">
        <f>SUM(T32+T33+T34+T36)</f>
        <v>5490390.37</v>
      </c>
      <c r="C64" s="9" t="s">
        <v>121</v>
      </c>
      <c r="D64" s="28">
        <f>SUM(B64/F3*12)</f>
        <v>9412097.777142856</v>
      </c>
      <c r="E64" s="9" t="s">
        <v>121</v>
      </c>
    </row>
    <row r="65" spans="1:5" ht="12.75">
      <c r="A65" s="2" t="s">
        <v>135</v>
      </c>
      <c r="B65" s="29">
        <f>SUM(T37+T38)</f>
        <v>137009.29</v>
      </c>
      <c r="C65" s="9" t="s">
        <v>121</v>
      </c>
      <c r="D65" s="28">
        <f>SUM(B65/F3*12)</f>
        <v>234873.0685714286</v>
      </c>
      <c r="E65" s="9" t="s">
        <v>121</v>
      </c>
    </row>
    <row r="66" spans="1:5" ht="12.75">
      <c r="A66" s="2" t="s">
        <v>136</v>
      </c>
      <c r="B66" s="29">
        <f>SUM(T44+T45+T46+T47)</f>
        <v>93383.87</v>
      </c>
      <c r="C66" s="9" t="s">
        <v>121</v>
      </c>
      <c r="D66" s="28">
        <f>SUM(B66/F3*12)</f>
        <v>160086.63428571427</v>
      </c>
      <c r="E66" s="9" t="s">
        <v>121</v>
      </c>
    </row>
    <row r="67" spans="1:5" ht="12.75">
      <c r="A67" s="5"/>
      <c r="B67" s="21">
        <f>SUM(B53:B66)</f>
        <v>11253514.6</v>
      </c>
      <c r="C67" s="22" t="s">
        <v>121</v>
      </c>
      <c r="D67" s="27">
        <f>SUM(D53:D66)</f>
        <v>19291739.314285718</v>
      </c>
      <c r="E67" s="22" t="s">
        <v>121</v>
      </c>
    </row>
    <row r="68" spans="2:4" ht="12.75">
      <c r="B68" s="4"/>
      <c r="D68"/>
    </row>
  </sheetData>
  <printOptions gridLines="1" verticalCentered="1"/>
  <pageMargins left="0.7874015748031497" right="0.3937007874015748" top="0.48" bottom="0.17" header="0.28" footer="0"/>
  <pageSetup fitToHeight="1" fitToWidth="1" horizontalDpi="600" verticalDpi="600" orientation="landscape" paperSize="9" scale="66" r:id="rId1"/>
  <headerFooter alignWithMargins="0">
    <oddHeader>&amp;C&amp;"Arial,Fett"&amp;12&amp;EZusammenführung von Ausgaben - IST und Fallzahlen von BLB, JBD und RSD's - Juli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0" customWidth="1"/>
    <col min="2" max="2" width="55.421875" style="0" bestFit="1" customWidth="1"/>
    <col min="3" max="3" width="11.421875" style="1" customWidth="1"/>
    <col min="4" max="4" width="2.28125" style="0" customWidth="1"/>
    <col min="5" max="5" width="18.8515625" style="1" bestFit="1" customWidth="1"/>
    <col min="7" max="7" width="2.421875" style="0" customWidth="1"/>
  </cols>
  <sheetData>
    <row r="3" spans="1:6" ht="12.75">
      <c r="A3" s="3" t="s">
        <v>0</v>
      </c>
      <c r="B3" s="4" t="s">
        <v>1</v>
      </c>
      <c r="C3" s="4" t="s">
        <v>72</v>
      </c>
      <c r="E3" s="4" t="s">
        <v>118</v>
      </c>
      <c r="F3" s="4" t="s">
        <v>119</v>
      </c>
    </row>
    <row r="4" spans="1:7" ht="12.75">
      <c r="A4" s="2" t="s">
        <v>9</v>
      </c>
      <c r="B4" t="s">
        <v>91</v>
      </c>
      <c r="C4" s="6"/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6">
        <v>1</v>
      </c>
      <c r="D5" t="s">
        <v>77</v>
      </c>
      <c r="E5" s="1" t="s">
        <v>44</v>
      </c>
      <c r="F5" s="23">
        <v>148.59</v>
      </c>
      <c r="G5" t="s">
        <v>121</v>
      </c>
    </row>
    <row r="6" spans="1:7" ht="12.75">
      <c r="A6" s="2" t="s">
        <v>93</v>
      </c>
      <c r="B6" t="s">
        <v>94</v>
      </c>
      <c r="C6" s="6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6"/>
      <c r="D7" t="s">
        <v>78</v>
      </c>
      <c r="E7" s="1" t="s">
        <v>66</v>
      </c>
      <c r="F7" s="23"/>
      <c r="G7" t="s">
        <v>121</v>
      </c>
    </row>
    <row r="8" spans="1:7" ht="12.75">
      <c r="A8" s="2" t="s">
        <v>13</v>
      </c>
      <c r="B8" t="s">
        <v>114</v>
      </c>
      <c r="C8" s="6"/>
      <c r="D8" t="s">
        <v>79</v>
      </c>
      <c r="E8" s="1" t="s">
        <v>113</v>
      </c>
      <c r="F8" s="23"/>
      <c r="G8" t="s">
        <v>121</v>
      </c>
    </row>
    <row r="9" spans="1:7" ht="12.75">
      <c r="A9" s="2" t="s">
        <v>13</v>
      </c>
      <c r="B9" t="s">
        <v>115</v>
      </c>
      <c r="C9" s="6"/>
      <c r="D9" t="s">
        <v>79</v>
      </c>
      <c r="E9" s="1" t="s">
        <v>111</v>
      </c>
      <c r="F9" s="23"/>
      <c r="G9" t="s">
        <v>121</v>
      </c>
    </row>
    <row r="10" spans="1:7" ht="12.75">
      <c r="A10" s="2" t="s">
        <v>96</v>
      </c>
      <c r="B10" t="s">
        <v>97</v>
      </c>
      <c r="C10" s="6">
        <v>1</v>
      </c>
      <c r="D10" t="s">
        <v>78</v>
      </c>
      <c r="E10" s="1" t="s">
        <v>98</v>
      </c>
      <c r="F10" s="23">
        <v>3084.76</v>
      </c>
      <c r="G10" t="s">
        <v>121</v>
      </c>
    </row>
    <row r="11" spans="1:7" ht="12.75">
      <c r="A11" s="2" t="s">
        <v>116</v>
      </c>
      <c r="B11" t="s">
        <v>117</v>
      </c>
      <c r="C11" s="6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6"/>
      <c r="F12" s="23"/>
    </row>
    <row r="13" spans="1:7" ht="12.75">
      <c r="A13" s="2" t="s">
        <v>14</v>
      </c>
      <c r="B13" t="s">
        <v>15</v>
      </c>
      <c r="C13" s="6">
        <v>6</v>
      </c>
      <c r="D13" t="s">
        <v>78</v>
      </c>
      <c r="E13" s="1" t="s">
        <v>46</v>
      </c>
      <c r="F13" s="23">
        <v>3453.44</v>
      </c>
      <c r="G13" t="s">
        <v>121</v>
      </c>
    </row>
    <row r="14" spans="1:7" ht="12.75">
      <c r="A14" s="2" t="s">
        <v>14</v>
      </c>
      <c r="B14" t="s">
        <v>16</v>
      </c>
      <c r="C14" s="6"/>
      <c r="D14" t="s">
        <v>78</v>
      </c>
      <c r="E14" s="1" t="s">
        <v>47</v>
      </c>
      <c r="F14" s="23"/>
      <c r="G14" t="s">
        <v>121</v>
      </c>
    </row>
    <row r="15" spans="1:7" ht="12.75">
      <c r="A15" s="2" t="s">
        <v>14</v>
      </c>
      <c r="B15" t="s">
        <v>17</v>
      </c>
      <c r="C15" s="6"/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6">
        <v>1</v>
      </c>
      <c r="D16" t="s">
        <v>78</v>
      </c>
      <c r="E16" s="1" t="s">
        <v>49</v>
      </c>
      <c r="F16" s="23">
        <v>575.36</v>
      </c>
      <c r="G16" t="s">
        <v>121</v>
      </c>
    </row>
    <row r="17" spans="1:7" ht="12.75">
      <c r="A17" s="2" t="s">
        <v>19</v>
      </c>
      <c r="B17" t="s">
        <v>20</v>
      </c>
      <c r="C17" s="6"/>
      <c r="D17" t="s">
        <v>78</v>
      </c>
      <c r="E17" s="1" t="s">
        <v>45</v>
      </c>
      <c r="F17" s="23"/>
      <c r="G17" t="s">
        <v>121</v>
      </c>
    </row>
    <row r="18" spans="1:7" ht="12.75">
      <c r="A18" s="2" t="s">
        <v>21</v>
      </c>
      <c r="B18" t="s">
        <v>22</v>
      </c>
      <c r="C18" s="6">
        <v>2</v>
      </c>
      <c r="D18" t="s">
        <v>78</v>
      </c>
      <c r="E18" s="1" t="s">
        <v>50</v>
      </c>
      <c r="F18" s="23">
        <v>1124.39</v>
      </c>
      <c r="G18" t="s">
        <v>121</v>
      </c>
    </row>
    <row r="19" spans="1:7" ht="12.75">
      <c r="A19" s="2" t="s">
        <v>23</v>
      </c>
      <c r="B19" t="s">
        <v>24</v>
      </c>
      <c r="C19" s="6">
        <v>2</v>
      </c>
      <c r="D19" t="s">
        <v>78</v>
      </c>
      <c r="E19" s="1" t="s">
        <v>51</v>
      </c>
      <c r="F19" s="23">
        <v>1777.44</v>
      </c>
      <c r="G19" t="s">
        <v>121</v>
      </c>
    </row>
    <row r="20" spans="1:6" ht="12.75">
      <c r="A20" s="2"/>
      <c r="C20" s="6"/>
      <c r="F20" s="23"/>
    </row>
    <row r="21" spans="1:7" ht="12.75">
      <c r="A21" s="2" t="s">
        <v>25</v>
      </c>
      <c r="B21" t="s">
        <v>26</v>
      </c>
      <c r="C21" s="6">
        <v>2</v>
      </c>
      <c r="D21" t="s">
        <v>77</v>
      </c>
      <c r="E21" s="1" t="s">
        <v>52</v>
      </c>
      <c r="F21" s="23">
        <v>7615.84</v>
      </c>
      <c r="G21" t="s">
        <v>121</v>
      </c>
    </row>
    <row r="22" spans="1:7" ht="12.75">
      <c r="A22" s="2" t="s">
        <v>102</v>
      </c>
      <c r="B22" t="s">
        <v>101</v>
      </c>
      <c r="C22" s="6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6"/>
      <c r="F23" s="23"/>
    </row>
    <row r="24" spans="1:7" ht="12.75">
      <c r="A24" s="2" t="s">
        <v>27</v>
      </c>
      <c r="B24" t="s">
        <v>151</v>
      </c>
      <c r="C24" s="6">
        <v>8</v>
      </c>
      <c r="D24" t="s">
        <v>79</v>
      </c>
      <c r="E24" s="1" t="s">
        <v>67</v>
      </c>
      <c r="F24" s="23">
        <v>4500.44</v>
      </c>
      <c r="G24" t="s">
        <v>121</v>
      </c>
    </row>
    <row r="25" spans="1:7" ht="12.75">
      <c r="A25" s="2" t="s">
        <v>27</v>
      </c>
      <c r="B25" t="s">
        <v>29</v>
      </c>
      <c r="C25" s="6"/>
      <c r="D25" t="s">
        <v>79</v>
      </c>
      <c r="E25" s="1" t="s">
        <v>53</v>
      </c>
      <c r="F25" s="23">
        <v>922.28</v>
      </c>
      <c r="G25" t="s">
        <v>121</v>
      </c>
    </row>
    <row r="26" spans="1:7" ht="12.75">
      <c r="A26" s="2" t="s">
        <v>27</v>
      </c>
      <c r="B26" t="s">
        <v>152</v>
      </c>
      <c r="C26" s="6">
        <v>38</v>
      </c>
      <c r="D26" t="s">
        <v>79</v>
      </c>
      <c r="E26" s="1" t="s">
        <v>54</v>
      </c>
      <c r="F26" s="23">
        <v>69680.15</v>
      </c>
      <c r="G26" t="s">
        <v>121</v>
      </c>
    </row>
    <row r="27" spans="1:7" ht="12.75">
      <c r="A27" s="2" t="s">
        <v>27</v>
      </c>
      <c r="B27" t="s">
        <v>153</v>
      </c>
      <c r="C27" s="6"/>
      <c r="D27" t="s">
        <v>79</v>
      </c>
      <c r="E27" s="1" t="s">
        <v>55</v>
      </c>
      <c r="F27" s="23">
        <v>1925.93</v>
      </c>
      <c r="G27" t="s">
        <v>121</v>
      </c>
    </row>
    <row r="28" spans="1:7" ht="12.75">
      <c r="A28" s="2" t="s">
        <v>27</v>
      </c>
      <c r="B28" t="s">
        <v>100</v>
      </c>
      <c r="C28" s="6"/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6"/>
      <c r="D29" t="s">
        <v>79</v>
      </c>
      <c r="E29" s="1" t="s">
        <v>85</v>
      </c>
      <c r="F29" s="23">
        <v>7159.88</v>
      </c>
      <c r="G29" t="s">
        <v>121</v>
      </c>
    </row>
    <row r="30" spans="1:6" ht="12.75">
      <c r="A30" s="2"/>
      <c r="C30" s="6"/>
      <c r="F30" s="23"/>
    </row>
    <row r="31" spans="1:7" ht="12.75">
      <c r="A31" s="2" t="s">
        <v>32</v>
      </c>
      <c r="B31" t="s">
        <v>33</v>
      </c>
      <c r="C31" s="6"/>
      <c r="D31" t="s">
        <v>79</v>
      </c>
      <c r="E31" s="1" t="s">
        <v>56</v>
      </c>
      <c r="F31" s="23">
        <v>378.21</v>
      </c>
      <c r="G31" t="s">
        <v>121</v>
      </c>
    </row>
    <row r="32" spans="1:7" ht="12.75">
      <c r="A32" s="2" t="s">
        <v>32</v>
      </c>
      <c r="B32" t="s">
        <v>34</v>
      </c>
      <c r="C32" s="6"/>
      <c r="D32" t="s">
        <v>79</v>
      </c>
      <c r="E32" s="1" t="s">
        <v>57</v>
      </c>
      <c r="F32" s="23"/>
      <c r="G32" t="s">
        <v>121</v>
      </c>
    </row>
    <row r="33" spans="1:7" ht="12.75">
      <c r="A33" s="2" t="s">
        <v>32</v>
      </c>
      <c r="B33" t="s">
        <v>35</v>
      </c>
      <c r="C33" s="6"/>
      <c r="D33" t="s">
        <v>79</v>
      </c>
      <c r="E33" s="1" t="s">
        <v>58</v>
      </c>
      <c r="F33" s="23"/>
      <c r="G33" t="s">
        <v>121</v>
      </c>
    </row>
    <row r="34" spans="1:7" ht="12.75">
      <c r="A34" s="2" t="s">
        <v>32</v>
      </c>
      <c r="B34" t="s">
        <v>36</v>
      </c>
      <c r="C34" s="6"/>
      <c r="D34" t="s">
        <v>79</v>
      </c>
      <c r="E34" s="1" t="s">
        <v>59</v>
      </c>
      <c r="F34" s="23">
        <v>20459.18</v>
      </c>
      <c r="G34" t="s">
        <v>121</v>
      </c>
    </row>
    <row r="35" spans="1:7" ht="12.75">
      <c r="A35" s="2" t="s">
        <v>32</v>
      </c>
      <c r="B35" t="s">
        <v>37</v>
      </c>
      <c r="C35" s="6"/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6">
        <v>4</v>
      </c>
      <c r="D36" t="s">
        <v>79</v>
      </c>
      <c r="E36" s="1" t="s">
        <v>60</v>
      </c>
      <c r="F36" s="23"/>
      <c r="G36" t="s">
        <v>121</v>
      </c>
    </row>
    <row r="37" spans="1:7" ht="12.75">
      <c r="A37" s="2" t="s">
        <v>39</v>
      </c>
      <c r="B37" t="s">
        <v>90</v>
      </c>
      <c r="C37" s="6"/>
      <c r="D37" t="s">
        <v>78</v>
      </c>
      <c r="E37" s="1" t="s">
        <v>61</v>
      </c>
      <c r="F37" s="23"/>
      <c r="G37" t="s">
        <v>121</v>
      </c>
    </row>
    <row r="38" spans="1:7" ht="12.75">
      <c r="A38" s="2" t="s">
        <v>39</v>
      </c>
      <c r="B38" t="s">
        <v>40</v>
      </c>
      <c r="C38" s="6"/>
      <c r="D38" t="s">
        <v>79</v>
      </c>
      <c r="E38" s="1" t="s">
        <v>62</v>
      </c>
      <c r="F38" s="23"/>
      <c r="G38" t="s">
        <v>121</v>
      </c>
    </row>
    <row r="39" spans="1:6" ht="12.75">
      <c r="A39" s="2"/>
      <c r="C39" s="6"/>
      <c r="F39" s="23"/>
    </row>
    <row r="40" spans="1:7" ht="12.75">
      <c r="A40" s="2" t="s">
        <v>41</v>
      </c>
      <c r="B40" t="s">
        <v>15</v>
      </c>
      <c r="C40" s="6">
        <v>4</v>
      </c>
      <c r="D40" t="s">
        <v>78</v>
      </c>
      <c r="E40" s="1" t="s">
        <v>63</v>
      </c>
      <c r="F40" s="23">
        <v>3497.13</v>
      </c>
      <c r="G40" t="s">
        <v>121</v>
      </c>
    </row>
    <row r="41" spans="1:7" ht="12.75">
      <c r="A41" s="2" t="s">
        <v>41</v>
      </c>
      <c r="B41" t="s">
        <v>18</v>
      </c>
      <c r="C41" s="6">
        <v>1</v>
      </c>
      <c r="D41" t="s">
        <v>78</v>
      </c>
      <c r="E41" s="1" t="s">
        <v>64</v>
      </c>
      <c r="F41" s="23">
        <v>719.2</v>
      </c>
      <c r="G41" t="s">
        <v>121</v>
      </c>
    </row>
    <row r="42" spans="1:7" ht="12.75">
      <c r="A42" s="2" t="s">
        <v>41</v>
      </c>
      <c r="B42" t="s">
        <v>42</v>
      </c>
      <c r="C42" s="6">
        <v>4</v>
      </c>
      <c r="D42" t="s">
        <v>78</v>
      </c>
      <c r="E42" s="1" t="s">
        <v>65</v>
      </c>
      <c r="F42" s="23">
        <v>2730.5</v>
      </c>
      <c r="G42" t="s">
        <v>121</v>
      </c>
    </row>
    <row r="43" spans="1:6" ht="12.75">
      <c r="A43" s="2"/>
      <c r="C43" s="6"/>
      <c r="F43" s="23"/>
    </row>
    <row r="44" spans="1:7" ht="12.75">
      <c r="A44" s="2" t="s">
        <v>104</v>
      </c>
      <c r="B44" t="s">
        <v>107</v>
      </c>
      <c r="C44" s="6"/>
      <c r="D44" t="s">
        <v>79</v>
      </c>
      <c r="E44" s="1" t="s">
        <v>106</v>
      </c>
      <c r="F44" s="23"/>
      <c r="G44" t="s">
        <v>121</v>
      </c>
    </row>
    <row r="45" spans="1:7" ht="12.75">
      <c r="A45" s="2" t="s">
        <v>104</v>
      </c>
      <c r="B45" t="s">
        <v>108</v>
      </c>
      <c r="C45" s="6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6"/>
      <c r="D46" t="s">
        <v>78</v>
      </c>
      <c r="E46" s="1" t="s">
        <v>165</v>
      </c>
      <c r="F46" s="23"/>
      <c r="G46" t="s">
        <v>121</v>
      </c>
    </row>
    <row r="47" spans="1:7" ht="12.75">
      <c r="A47" s="2" t="s">
        <v>104</v>
      </c>
      <c r="B47" t="s">
        <v>110</v>
      </c>
      <c r="C47" s="6"/>
      <c r="D47" t="s">
        <v>79</v>
      </c>
      <c r="E47" s="1" t="s">
        <v>166</v>
      </c>
      <c r="F47" s="23"/>
      <c r="G47" t="s">
        <v>121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4">
        <f>SUM(C4:C47)</f>
        <v>74</v>
      </c>
      <c r="F51" s="21">
        <f>SUM(F4:F47)</f>
        <v>129752.71999999999</v>
      </c>
      <c r="G51" t="s">
        <v>121</v>
      </c>
    </row>
    <row r="52" ht="12.75">
      <c r="B52" s="5" t="s">
        <v>80</v>
      </c>
    </row>
    <row r="53" spans="2:6" ht="12.75">
      <c r="B53" s="18"/>
      <c r="C53" s="4" t="s">
        <v>84</v>
      </c>
      <c r="D53" s="1"/>
      <c r="F53" s="4" t="s">
        <v>120</v>
      </c>
    </row>
    <row r="54" spans="2:7" ht="12.75">
      <c r="B54" s="13" t="s">
        <v>81</v>
      </c>
      <c r="C54" s="24">
        <f>SUM(C7+C10+C13+C14+C15+C16+C17+C18+C19+C37+C40+C41+C42+C45+C46)</f>
        <v>21</v>
      </c>
      <c r="F54" s="20">
        <f>SUM(F7+F10+F13+F14+F15+F16+F17+F18+F19+F37+F40+F41+F42+F45+F46)</f>
        <v>16962.22</v>
      </c>
      <c r="G54" t="s">
        <v>121</v>
      </c>
    </row>
    <row r="55" spans="2:7" ht="12.75">
      <c r="B55" s="13" t="s">
        <v>82</v>
      </c>
      <c r="C55" s="24">
        <f>SUM(C4+C5+C21+C22)</f>
        <v>3</v>
      </c>
      <c r="F55" s="20">
        <f>SUM(F4+F5+F21+F22)</f>
        <v>7764.43</v>
      </c>
      <c r="G55" t="s">
        <v>121</v>
      </c>
    </row>
    <row r="56" spans="2:7" ht="12.75">
      <c r="B56" s="13" t="s">
        <v>83</v>
      </c>
      <c r="C56" s="24">
        <f>SUM(C6+C8+C9+C11+C24+C25+C26+C27+C28+C29+C31+C32+C33+C34+C35+C36+C38+C44+C47)</f>
        <v>50</v>
      </c>
      <c r="F56" s="20">
        <f>SUM(F6+F8+F9+F11+F24+F25+F26+F27+F28+F29+F31+F32+F33+F34+F35+F36+F38+F44+F47)</f>
        <v>105026.07</v>
      </c>
      <c r="G56" t="s">
        <v>121</v>
      </c>
    </row>
    <row r="57" spans="2:7" ht="12.75">
      <c r="B57" s="13" t="s">
        <v>87</v>
      </c>
      <c r="C57" s="4">
        <f>SUM(C54:C56)</f>
        <v>74</v>
      </c>
      <c r="F57" s="21">
        <f>SUM(F54:F56)</f>
        <v>129752.72</v>
      </c>
      <c r="G57" t="s">
        <v>121</v>
      </c>
    </row>
  </sheetData>
  <printOptions gridLines="1" horizontalCentered="1" verticalCentered="1"/>
  <pageMargins left="0.7874015748031497" right="0" top="0.5905511811023623" bottom="0.3937007874015748" header="0.31496062992125984" footer="0"/>
  <pageSetup fitToHeight="1" fitToWidth="1" horizontalDpi="600" verticalDpi="600" orientation="portrait" paperSize="9" scale="82" r:id="rId2"/>
  <headerFooter alignWithMargins="0">
    <oddHeader>&amp;C&amp;"Arial,Fett"&amp;12&amp;EÜbersicht der Fallzahlen und des Ausagabe-IST's - BLB - Juli 2005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6.7109375" style="1" customWidth="1"/>
    <col min="3" max="3" width="41.140625" style="0" bestFit="1" customWidth="1"/>
    <col min="4" max="4" width="33.7109375" style="0" bestFit="1" customWidth="1"/>
    <col min="5" max="5" width="18.7109375" style="1" bestFit="1" customWidth="1"/>
  </cols>
  <sheetData>
    <row r="1" spans="1:5" ht="12.75">
      <c r="A1" s="4" t="s">
        <v>147</v>
      </c>
      <c r="B1" s="4" t="s">
        <v>146</v>
      </c>
      <c r="C1" s="3" t="s">
        <v>1</v>
      </c>
      <c r="D1" s="3" t="s">
        <v>144</v>
      </c>
      <c r="E1" s="4" t="s">
        <v>145</v>
      </c>
    </row>
    <row r="2" spans="1:5" ht="12.75">
      <c r="A2" s="4" t="s">
        <v>148</v>
      </c>
      <c r="B2" s="4" t="s">
        <v>1</v>
      </c>
      <c r="C2" s="3"/>
      <c r="D2" s="3"/>
      <c r="E2" s="4"/>
    </row>
    <row r="3" spans="1:5" ht="3.75" customHeight="1">
      <c r="A3" s="4"/>
      <c r="B3" s="4"/>
      <c r="C3" s="3"/>
      <c r="D3" s="3"/>
      <c r="E3" s="4"/>
    </row>
    <row r="4" spans="1:5" ht="12.75">
      <c r="A4" s="1" t="s">
        <v>10</v>
      </c>
      <c r="B4" s="1">
        <v>1</v>
      </c>
      <c r="C4" t="s">
        <v>167</v>
      </c>
      <c r="D4" t="s">
        <v>168</v>
      </c>
      <c r="E4" s="1" t="s">
        <v>169</v>
      </c>
    </row>
    <row r="5" spans="1:5" ht="12.75">
      <c r="A5" s="1" t="s">
        <v>96</v>
      </c>
      <c r="B5" s="1">
        <v>1</v>
      </c>
      <c r="C5" t="s">
        <v>170</v>
      </c>
      <c r="D5" t="s">
        <v>171</v>
      </c>
      <c r="E5" s="1" t="s">
        <v>169</v>
      </c>
    </row>
    <row r="6" spans="1:4" ht="12.75">
      <c r="A6" s="1" t="s">
        <v>14</v>
      </c>
      <c r="B6" s="1">
        <v>1</v>
      </c>
      <c r="C6" t="s">
        <v>15</v>
      </c>
      <c r="D6" t="s">
        <v>172</v>
      </c>
    </row>
    <row r="7" spans="1:5" ht="12.75">
      <c r="A7" s="1" t="s">
        <v>14</v>
      </c>
      <c r="B7" s="1">
        <v>1</v>
      </c>
      <c r="C7" t="s">
        <v>15</v>
      </c>
      <c r="D7" t="s">
        <v>173</v>
      </c>
      <c r="E7" s="1" t="s">
        <v>169</v>
      </c>
    </row>
    <row r="8" spans="1:5" ht="12.75">
      <c r="A8" s="1" t="s">
        <v>14</v>
      </c>
      <c r="B8" s="1">
        <v>1</v>
      </c>
      <c r="C8" t="s">
        <v>15</v>
      </c>
      <c r="D8" t="s">
        <v>174</v>
      </c>
      <c r="E8" s="1" t="s">
        <v>169</v>
      </c>
    </row>
    <row r="9" spans="1:5" ht="12.75">
      <c r="A9" s="1" t="s">
        <v>14</v>
      </c>
      <c r="B9" s="1">
        <v>1</v>
      </c>
      <c r="C9" t="s">
        <v>15</v>
      </c>
      <c r="D9" t="s">
        <v>175</v>
      </c>
      <c r="E9" s="1" t="s">
        <v>169</v>
      </c>
    </row>
    <row r="10" spans="1:5" ht="12.75">
      <c r="A10" s="1" t="s">
        <v>14</v>
      </c>
      <c r="B10" s="1">
        <v>1</v>
      </c>
      <c r="C10" t="s">
        <v>15</v>
      </c>
      <c r="D10" t="s">
        <v>176</v>
      </c>
      <c r="E10" s="1" t="s">
        <v>169</v>
      </c>
    </row>
    <row r="11" spans="1:5" ht="12.75">
      <c r="A11" s="1" t="s">
        <v>14</v>
      </c>
      <c r="B11" s="1">
        <v>1</v>
      </c>
      <c r="C11" t="s">
        <v>15</v>
      </c>
      <c r="D11" t="s">
        <v>177</v>
      </c>
      <c r="E11" s="1" t="s">
        <v>169</v>
      </c>
    </row>
    <row r="12" spans="1:5" ht="12.75">
      <c r="A12" s="1" t="s">
        <v>14</v>
      </c>
      <c r="B12" s="1">
        <v>1</v>
      </c>
      <c r="C12" t="s">
        <v>18</v>
      </c>
      <c r="D12" t="s">
        <v>178</v>
      </c>
      <c r="E12" s="1" t="s">
        <v>169</v>
      </c>
    </row>
    <row r="13" spans="1:5" ht="12.75">
      <c r="A13" s="1" t="s">
        <v>21</v>
      </c>
      <c r="B13" s="1">
        <v>1</v>
      </c>
      <c r="C13" t="s">
        <v>22</v>
      </c>
      <c r="D13" t="s">
        <v>179</v>
      </c>
      <c r="E13" s="1" t="s">
        <v>169</v>
      </c>
    </row>
    <row r="14" spans="1:5" ht="12.75">
      <c r="A14" s="1" t="s">
        <v>21</v>
      </c>
      <c r="B14" s="1">
        <v>1</v>
      </c>
      <c r="C14" t="s">
        <v>22</v>
      </c>
      <c r="D14" t="s">
        <v>180</v>
      </c>
      <c r="E14" s="1" t="s">
        <v>169</v>
      </c>
    </row>
    <row r="15" spans="1:5" ht="12.75">
      <c r="A15" s="1" t="s">
        <v>23</v>
      </c>
      <c r="B15" s="1">
        <v>1</v>
      </c>
      <c r="C15" t="s">
        <v>24</v>
      </c>
      <c r="D15" t="s">
        <v>180</v>
      </c>
      <c r="E15" s="1" t="s">
        <v>169</v>
      </c>
    </row>
    <row r="16" spans="1:5" ht="12.75">
      <c r="A16" s="1" t="s">
        <v>23</v>
      </c>
      <c r="B16" s="1">
        <v>1</v>
      </c>
      <c r="C16" t="s">
        <v>24</v>
      </c>
      <c r="D16" t="s">
        <v>181</v>
      </c>
      <c r="E16" s="1" t="s">
        <v>169</v>
      </c>
    </row>
    <row r="17" spans="1:5" ht="12.75">
      <c r="A17" s="1" t="s">
        <v>25</v>
      </c>
      <c r="B17" s="1">
        <v>1</v>
      </c>
      <c r="C17" t="s">
        <v>26</v>
      </c>
      <c r="D17" t="s">
        <v>182</v>
      </c>
      <c r="E17" s="1" t="s">
        <v>183</v>
      </c>
    </row>
    <row r="18" spans="1:5" ht="12.75">
      <c r="A18" s="1" t="s">
        <v>25</v>
      </c>
      <c r="B18" s="1">
        <v>1</v>
      </c>
      <c r="C18" t="s">
        <v>26</v>
      </c>
      <c r="D18" t="s">
        <v>184</v>
      </c>
      <c r="E18" s="1" t="s">
        <v>183</v>
      </c>
    </row>
    <row r="19" spans="1:5" ht="12.75">
      <c r="A19" s="1" t="s">
        <v>27</v>
      </c>
      <c r="B19" s="1">
        <v>1</v>
      </c>
      <c r="C19" t="s">
        <v>185</v>
      </c>
      <c r="D19" t="s">
        <v>213</v>
      </c>
      <c r="E19" s="1" t="s">
        <v>186</v>
      </c>
    </row>
    <row r="20" spans="1:5" ht="12.75">
      <c r="A20" s="1" t="s">
        <v>27</v>
      </c>
      <c r="B20" s="1">
        <v>2</v>
      </c>
      <c r="C20" t="s">
        <v>185</v>
      </c>
      <c r="D20" t="s">
        <v>213</v>
      </c>
      <c r="E20" s="1" t="s">
        <v>169</v>
      </c>
    </row>
    <row r="21" spans="1:5" ht="12.75">
      <c r="A21" s="1" t="s">
        <v>27</v>
      </c>
      <c r="B21" s="1">
        <v>1</v>
      </c>
      <c r="C21" t="s">
        <v>185</v>
      </c>
      <c r="D21" t="s">
        <v>213</v>
      </c>
      <c r="E21" s="1" t="s">
        <v>169</v>
      </c>
    </row>
    <row r="22" spans="1:5" ht="12.75">
      <c r="A22" s="1" t="s">
        <v>27</v>
      </c>
      <c r="B22" s="1">
        <v>1</v>
      </c>
      <c r="C22" t="s">
        <v>185</v>
      </c>
      <c r="D22" t="s">
        <v>213</v>
      </c>
      <c r="E22" s="1" t="s">
        <v>169</v>
      </c>
    </row>
    <row r="23" spans="1:5" ht="12.75">
      <c r="A23" s="1" t="s">
        <v>27</v>
      </c>
      <c r="B23" s="1">
        <v>1</v>
      </c>
      <c r="C23" t="s">
        <v>185</v>
      </c>
      <c r="D23" t="s">
        <v>213</v>
      </c>
      <c r="E23" s="1" t="s">
        <v>169</v>
      </c>
    </row>
    <row r="24" spans="1:5" ht="12.75">
      <c r="A24" s="1" t="s">
        <v>27</v>
      </c>
      <c r="B24" s="1">
        <v>1</v>
      </c>
      <c r="C24" t="s">
        <v>185</v>
      </c>
      <c r="D24" t="s">
        <v>213</v>
      </c>
      <c r="E24" s="1" t="s">
        <v>169</v>
      </c>
    </row>
    <row r="25" spans="1:5" ht="12.75">
      <c r="A25" s="1" t="s">
        <v>27</v>
      </c>
      <c r="B25" s="1">
        <v>1</v>
      </c>
      <c r="C25" t="s">
        <v>185</v>
      </c>
      <c r="D25" t="s">
        <v>213</v>
      </c>
      <c r="E25" s="1" t="s">
        <v>169</v>
      </c>
    </row>
    <row r="26" spans="1:4" ht="12.75">
      <c r="A26" s="1" t="s">
        <v>27</v>
      </c>
      <c r="B26" s="1">
        <v>1</v>
      </c>
      <c r="C26" t="s">
        <v>187</v>
      </c>
      <c r="D26" t="s">
        <v>213</v>
      </c>
    </row>
    <row r="27" spans="1:5" ht="12.75">
      <c r="A27" s="1" t="s">
        <v>27</v>
      </c>
      <c r="B27" s="1">
        <v>1</v>
      </c>
      <c r="C27" t="s">
        <v>187</v>
      </c>
      <c r="D27" t="s">
        <v>213</v>
      </c>
      <c r="E27" s="1" t="s">
        <v>183</v>
      </c>
    </row>
    <row r="28" spans="1:5" ht="12.75">
      <c r="A28" s="1" t="s">
        <v>27</v>
      </c>
      <c r="B28" s="1">
        <v>2</v>
      </c>
      <c r="C28" t="s">
        <v>187</v>
      </c>
      <c r="D28" t="s">
        <v>213</v>
      </c>
      <c r="E28" s="1" t="s">
        <v>169</v>
      </c>
    </row>
    <row r="29" spans="1:5" ht="12.75">
      <c r="A29" s="1" t="s">
        <v>27</v>
      </c>
      <c r="B29" s="1">
        <v>1</v>
      </c>
      <c r="C29" t="s">
        <v>187</v>
      </c>
      <c r="D29" t="s">
        <v>213</v>
      </c>
      <c r="E29" s="1" t="s">
        <v>169</v>
      </c>
    </row>
    <row r="30" spans="1:5" ht="12.75">
      <c r="A30" s="1" t="s">
        <v>27</v>
      </c>
      <c r="B30" s="1">
        <v>1</v>
      </c>
      <c r="C30" t="s">
        <v>187</v>
      </c>
      <c r="D30" t="s">
        <v>213</v>
      </c>
      <c r="E30" s="1" t="s">
        <v>169</v>
      </c>
    </row>
    <row r="31" spans="1:5" ht="12.75">
      <c r="A31" s="1" t="s">
        <v>27</v>
      </c>
      <c r="B31" s="1">
        <v>1</v>
      </c>
      <c r="C31" t="s">
        <v>187</v>
      </c>
      <c r="D31" t="s">
        <v>213</v>
      </c>
      <c r="E31" s="1" t="s">
        <v>169</v>
      </c>
    </row>
    <row r="32" spans="1:5" ht="12.75">
      <c r="A32" s="1" t="s">
        <v>27</v>
      </c>
      <c r="B32" s="1">
        <v>2</v>
      </c>
      <c r="C32" t="s">
        <v>187</v>
      </c>
      <c r="D32" t="s">
        <v>213</v>
      </c>
      <c r="E32" s="1" t="s">
        <v>169</v>
      </c>
    </row>
    <row r="33" spans="1:5" ht="12.75">
      <c r="A33" s="1" t="s">
        <v>27</v>
      </c>
      <c r="B33" s="1">
        <v>2</v>
      </c>
      <c r="C33" t="s">
        <v>187</v>
      </c>
      <c r="D33" t="s">
        <v>213</v>
      </c>
      <c r="E33" s="1" t="s">
        <v>169</v>
      </c>
    </row>
    <row r="34" spans="1:5" ht="12.75">
      <c r="A34" s="1" t="s">
        <v>27</v>
      </c>
      <c r="B34" s="1">
        <v>1</v>
      </c>
      <c r="C34" t="s">
        <v>187</v>
      </c>
      <c r="D34" t="s">
        <v>213</v>
      </c>
      <c r="E34" s="1" t="s">
        <v>169</v>
      </c>
    </row>
    <row r="35" spans="1:5" ht="12.75">
      <c r="A35" s="1" t="s">
        <v>27</v>
      </c>
      <c r="B35" s="1">
        <v>2</v>
      </c>
      <c r="C35" t="s">
        <v>187</v>
      </c>
      <c r="D35" t="s">
        <v>213</v>
      </c>
      <c r="E35" s="1" t="s">
        <v>169</v>
      </c>
    </row>
    <row r="36" spans="1:5" ht="12.75">
      <c r="A36" s="1" t="s">
        <v>27</v>
      </c>
      <c r="B36" s="1">
        <v>1</v>
      </c>
      <c r="C36" t="s">
        <v>187</v>
      </c>
      <c r="D36" t="s">
        <v>213</v>
      </c>
      <c r="E36" s="1" t="s">
        <v>169</v>
      </c>
    </row>
    <row r="37" spans="1:5" ht="12.75">
      <c r="A37" s="1" t="s">
        <v>27</v>
      </c>
      <c r="B37" s="1">
        <v>1</v>
      </c>
      <c r="C37" t="s">
        <v>187</v>
      </c>
      <c r="D37" t="s">
        <v>213</v>
      </c>
      <c r="E37" s="1" t="s">
        <v>169</v>
      </c>
    </row>
    <row r="38" spans="1:5" ht="12.75">
      <c r="A38" s="1" t="s">
        <v>27</v>
      </c>
      <c r="B38" s="1">
        <v>2</v>
      </c>
      <c r="C38" t="s">
        <v>187</v>
      </c>
      <c r="D38" t="s">
        <v>213</v>
      </c>
      <c r="E38" s="1" t="s">
        <v>169</v>
      </c>
    </row>
    <row r="39" spans="1:5" ht="12.75">
      <c r="A39" s="1" t="s">
        <v>27</v>
      </c>
      <c r="B39" s="1">
        <v>2</v>
      </c>
      <c r="C39" t="s">
        <v>187</v>
      </c>
      <c r="D39" t="s">
        <v>213</v>
      </c>
      <c r="E39" s="1" t="s">
        <v>169</v>
      </c>
    </row>
    <row r="40" spans="1:5" ht="12.75">
      <c r="A40" s="1" t="s">
        <v>27</v>
      </c>
      <c r="B40" s="1">
        <v>1</v>
      </c>
      <c r="C40" t="s">
        <v>187</v>
      </c>
      <c r="D40" t="s">
        <v>213</v>
      </c>
      <c r="E40" s="1" t="s">
        <v>169</v>
      </c>
    </row>
    <row r="41" spans="1:5" ht="12.75">
      <c r="A41" s="1" t="s">
        <v>27</v>
      </c>
      <c r="B41" s="1">
        <v>1</v>
      </c>
      <c r="C41" t="s">
        <v>187</v>
      </c>
      <c r="D41" t="s">
        <v>213</v>
      </c>
      <c r="E41" s="1" t="s">
        <v>169</v>
      </c>
    </row>
    <row r="42" spans="1:5" ht="12.75">
      <c r="A42" s="1" t="s">
        <v>27</v>
      </c>
      <c r="B42" s="1">
        <v>2</v>
      </c>
      <c r="C42" t="s">
        <v>187</v>
      </c>
      <c r="D42" t="s">
        <v>213</v>
      </c>
      <c r="E42" s="1" t="s">
        <v>169</v>
      </c>
    </row>
    <row r="43" spans="1:5" ht="12.75">
      <c r="A43" s="1" t="s">
        <v>27</v>
      </c>
      <c r="B43" s="1">
        <v>1</v>
      </c>
      <c r="C43" t="s">
        <v>187</v>
      </c>
      <c r="D43" t="s">
        <v>213</v>
      </c>
      <c r="E43" s="1" t="s">
        <v>169</v>
      </c>
    </row>
    <row r="44" spans="1:5" ht="12.75">
      <c r="A44" s="1" t="s">
        <v>27</v>
      </c>
      <c r="B44" s="1">
        <v>1</v>
      </c>
      <c r="C44" t="s">
        <v>187</v>
      </c>
      <c r="D44" t="s">
        <v>213</v>
      </c>
      <c r="E44" s="1" t="s">
        <v>169</v>
      </c>
    </row>
    <row r="45" spans="1:5" ht="12.75">
      <c r="A45" s="1" t="s">
        <v>27</v>
      </c>
      <c r="B45" s="1">
        <v>1</v>
      </c>
      <c r="C45" t="s">
        <v>187</v>
      </c>
      <c r="D45" t="s">
        <v>213</v>
      </c>
      <c r="E45" s="1" t="s">
        <v>169</v>
      </c>
    </row>
    <row r="46" spans="1:5" ht="12.75">
      <c r="A46" s="1" t="s">
        <v>27</v>
      </c>
      <c r="B46" s="1">
        <v>1</v>
      </c>
      <c r="C46" t="s">
        <v>187</v>
      </c>
      <c r="D46" t="s">
        <v>213</v>
      </c>
      <c r="E46" s="1" t="s">
        <v>169</v>
      </c>
    </row>
    <row r="47" spans="1:5" ht="12.75">
      <c r="A47" s="1" t="s">
        <v>27</v>
      </c>
      <c r="B47" s="1">
        <v>1</v>
      </c>
      <c r="C47" t="s">
        <v>187</v>
      </c>
      <c r="D47" t="s">
        <v>213</v>
      </c>
      <c r="E47" s="1" t="s">
        <v>169</v>
      </c>
    </row>
    <row r="48" spans="1:5" ht="12.75">
      <c r="A48" s="1" t="s">
        <v>27</v>
      </c>
      <c r="B48" s="1">
        <v>2</v>
      </c>
      <c r="C48" t="s">
        <v>187</v>
      </c>
      <c r="D48" t="s">
        <v>213</v>
      </c>
      <c r="E48" s="1" t="s">
        <v>169</v>
      </c>
    </row>
    <row r="49" spans="1:5" ht="12.75">
      <c r="A49" s="1" t="s">
        <v>27</v>
      </c>
      <c r="B49" s="1">
        <v>1</v>
      </c>
      <c r="C49" t="s">
        <v>187</v>
      </c>
      <c r="D49" t="s">
        <v>213</v>
      </c>
      <c r="E49" s="1" t="s">
        <v>169</v>
      </c>
    </row>
    <row r="50" spans="1:5" ht="12.75">
      <c r="A50" s="1" t="s">
        <v>27</v>
      </c>
      <c r="B50" s="1">
        <v>1</v>
      </c>
      <c r="C50" t="s">
        <v>187</v>
      </c>
      <c r="D50" t="s">
        <v>213</v>
      </c>
      <c r="E50" s="1" t="s">
        <v>169</v>
      </c>
    </row>
    <row r="51" spans="1:5" ht="12.75">
      <c r="A51" s="1" t="s">
        <v>27</v>
      </c>
      <c r="B51" s="1">
        <v>1</v>
      </c>
      <c r="C51" t="s">
        <v>187</v>
      </c>
      <c r="D51" t="s">
        <v>213</v>
      </c>
      <c r="E51" s="1" t="s">
        <v>169</v>
      </c>
    </row>
    <row r="52" spans="1:5" ht="12.75">
      <c r="A52" s="1" t="s">
        <v>27</v>
      </c>
      <c r="B52" s="1">
        <v>1</v>
      </c>
      <c r="C52" t="s">
        <v>187</v>
      </c>
      <c r="D52" t="s">
        <v>213</v>
      </c>
      <c r="E52" s="1" t="s">
        <v>169</v>
      </c>
    </row>
    <row r="53" spans="1:5" ht="12.75">
      <c r="A53" s="1" t="s">
        <v>27</v>
      </c>
      <c r="B53" s="1">
        <v>1</v>
      </c>
      <c r="C53" t="s">
        <v>187</v>
      </c>
      <c r="D53" t="s">
        <v>213</v>
      </c>
      <c r="E53" s="1" t="s">
        <v>169</v>
      </c>
    </row>
    <row r="54" spans="1:5" ht="12.75">
      <c r="A54" s="1" t="s">
        <v>27</v>
      </c>
      <c r="B54" s="1">
        <v>1</v>
      </c>
      <c r="C54" t="s">
        <v>187</v>
      </c>
      <c r="D54" t="s">
        <v>213</v>
      </c>
      <c r="E54" s="1" t="s">
        <v>169</v>
      </c>
    </row>
    <row r="55" spans="1:5" ht="12.75">
      <c r="A55" s="1" t="s">
        <v>27</v>
      </c>
      <c r="B55" s="1">
        <v>1</v>
      </c>
      <c r="C55" t="s">
        <v>187</v>
      </c>
      <c r="D55" t="s">
        <v>213</v>
      </c>
      <c r="E55" s="1" t="s">
        <v>169</v>
      </c>
    </row>
    <row r="56" spans="1:5" ht="12.75">
      <c r="A56" s="1" t="s">
        <v>32</v>
      </c>
      <c r="B56" s="1">
        <v>1</v>
      </c>
      <c r="C56" t="s">
        <v>38</v>
      </c>
      <c r="D56" t="s">
        <v>188</v>
      </c>
      <c r="E56" s="1" t="s">
        <v>183</v>
      </c>
    </row>
    <row r="57" spans="1:5" ht="12.75">
      <c r="A57" s="1" t="s">
        <v>32</v>
      </c>
      <c r="B57" s="1">
        <v>1</v>
      </c>
      <c r="C57" t="s">
        <v>38</v>
      </c>
      <c r="D57" t="s">
        <v>189</v>
      </c>
      <c r="E57" s="1" t="s">
        <v>183</v>
      </c>
    </row>
    <row r="58" spans="1:5" ht="12.75">
      <c r="A58" s="1" t="s">
        <v>32</v>
      </c>
      <c r="B58" s="1">
        <v>1</v>
      </c>
      <c r="C58" t="s">
        <v>38</v>
      </c>
      <c r="D58" t="s">
        <v>190</v>
      </c>
      <c r="E58" s="1" t="s">
        <v>183</v>
      </c>
    </row>
    <row r="59" spans="1:5" ht="12.75">
      <c r="A59" s="1" t="s">
        <v>32</v>
      </c>
      <c r="B59" s="1">
        <v>1</v>
      </c>
      <c r="C59" t="s">
        <v>38</v>
      </c>
      <c r="D59" t="s">
        <v>191</v>
      </c>
      <c r="E59" s="1" t="s">
        <v>192</v>
      </c>
    </row>
    <row r="60" spans="1:5" ht="12.75">
      <c r="A60" s="1" t="s">
        <v>41</v>
      </c>
      <c r="B60" s="1">
        <v>1</v>
      </c>
      <c r="C60" t="s">
        <v>15</v>
      </c>
      <c r="D60" t="s">
        <v>193</v>
      </c>
      <c r="E60" s="1" t="s">
        <v>169</v>
      </c>
    </row>
    <row r="61" spans="1:5" ht="12.75">
      <c r="A61" s="1" t="s">
        <v>41</v>
      </c>
      <c r="B61" s="1">
        <v>1</v>
      </c>
      <c r="C61" t="s">
        <v>15</v>
      </c>
      <c r="D61" t="s">
        <v>194</v>
      </c>
      <c r="E61" s="1" t="s">
        <v>169</v>
      </c>
    </row>
    <row r="62" spans="1:5" ht="12.75">
      <c r="A62" s="1" t="s">
        <v>41</v>
      </c>
      <c r="B62" s="1">
        <v>1</v>
      </c>
      <c r="C62" t="s">
        <v>15</v>
      </c>
      <c r="D62" t="s">
        <v>195</v>
      </c>
      <c r="E62" s="1" t="s">
        <v>169</v>
      </c>
    </row>
    <row r="63" spans="1:5" ht="12.75">
      <c r="A63" s="1" t="s">
        <v>41</v>
      </c>
      <c r="B63" s="1">
        <v>1</v>
      </c>
      <c r="C63" t="s">
        <v>15</v>
      </c>
      <c r="D63" t="s">
        <v>174</v>
      </c>
      <c r="E63" s="1" t="s">
        <v>169</v>
      </c>
    </row>
    <row r="64" spans="1:5" ht="12.75">
      <c r="A64" s="1" t="s">
        <v>41</v>
      </c>
      <c r="B64" s="1">
        <v>1</v>
      </c>
      <c r="C64" t="s">
        <v>18</v>
      </c>
      <c r="D64" t="s">
        <v>196</v>
      </c>
      <c r="E64" s="1" t="s">
        <v>169</v>
      </c>
    </row>
    <row r="65" spans="1:5" ht="12.75">
      <c r="A65" s="1" t="s">
        <v>41</v>
      </c>
      <c r="B65" s="1">
        <v>2</v>
      </c>
      <c r="C65" t="s">
        <v>42</v>
      </c>
      <c r="D65" t="s">
        <v>197</v>
      </c>
      <c r="E65" s="1" t="s">
        <v>169</v>
      </c>
    </row>
    <row r="66" spans="1:5" ht="12.75">
      <c r="A66" s="1" t="s">
        <v>41</v>
      </c>
      <c r="B66" s="1">
        <v>1</v>
      </c>
      <c r="C66" t="s">
        <v>42</v>
      </c>
      <c r="D66" t="s">
        <v>178</v>
      </c>
      <c r="E66" s="1" t="s">
        <v>169</v>
      </c>
    </row>
    <row r="67" spans="1:5" ht="12.75">
      <c r="A67" s="1" t="s">
        <v>41</v>
      </c>
      <c r="B67" s="1">
        <v>1</v>
      </c>
      <c r="C67" t="s">
        <v>42</v>
      </c>
      <c r="D67" t="s">
        <v>198</v>
      </c>
      <c r="E67" s="1" t="s">
        <v>169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1" fitToWidth="1" horizontalDpi="600" verticalDpi="600" orientation="portrait" paperSize="9" scale="86" r:id="rId1"/>
  <headerFooter alignWithMargins="0">
    <oddHeader xml:space="preserve">&amp;C&amp;"Arial,Fett"&amp;12&amp;EZuordnung von Hilfen zu den Trägern - BLB - Juli 2005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0" customWidth="1"/>
    <col min="2" max="2" width="55.421875" style="0" bestFit="1" customWidth="1"/>
    <col min="3" max="3" width="11.421875" style="1" customWidth="1"/>
    <col min="4" max="4" width="2.00390625" style="0" bestFit="1" customWidth="1"/>
    <col min="5" max="5" width="18.8515625" style="0" bestFit="1" customWidth="1"/>
    <col min="6" max="6" width="11.7109375" style="0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72</v>
      </c>
      <c r="E3" s="3" t="s">
        <v>118</v>
      </c>
      <c r="F3" s="4" t="s">
        <v>119</v>
      </c>
    </row>
    <row r="4" spans="1:7" ht="12.75">
      <c r="A4" s="2" t="s">
        <v>9</v>
      </c>
      <c r="B4" t="s">
        <v>91</v>
      </c>
      <c r="C4" s="6"/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6">
        <v>20</v>
      </c>
      <c r="D5" t="s">
        <v>77</v>
      </c>
      <c r="E5" s="1" t="s">
        <v>44</v>
      </c>
      <c r="F5" s="23">
        <v>26097.66</v>
      </c>
      <c r="G5" t="s">
        <v>121</v>
      </c>
    </row>
    <row r="6" spans="1:7" ht="12.75">
      <c r="A6" s="2" t="s">
        <v>93</v>
      </c>
      <c r="B6" t="s">
        <v>94</v>
      </c>
      <c r="C6" s="6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6"/>
      <c r="D7" t="s">
        <v>78</v>
      </c>
      <c r="E7" s="1" t="s">
        <v>66</v>
      </c>
      <c r="F7" s="23"/>
      <c r="G7" t="s">
        <v>121</v>
      </c>
    </row>
    <row r="8" spans="1:7" ht="12.75">
      <c r="A8" s="2" t="s">
        <v>13</v>
      </c>
      <c r="B8" t="s">
        <v>114</v>
      </c>
      <c r="C8" s="6"/>
      <c r="D8" t="s">
        <v>79</v>
      </c>
      <c r="E8" s="1" t="s">
        <v>113</v>
      </c>
      <c r="F8" s="23">
        <v>24309.52</v>
      </c>
      <c r="G8" t="s">
        <v>121</v>
      </c>
    </row>
    <row r="9" spans="1:7" ht="12.75">
      <c r="A9" s="2" t="s">
        <v>13</v>
      </c>
      <c r="B9" t="s">
        <v>115</v>
      </c>
      <c r="C9" s="6">
        <v>1</v>
      </c>
      <c r="D9" t="s">
        <v>79</v>
      </c>
      <c r="E9" s="1" t="s">
        <v>111</v>
      </c>
      <c r="F9" s="23"/>
      <c r="G9" t="s">
        <v>121</v>
      </c>
    </row>
    <row r="10" spans="1:7" ht="12.75">
      <c r="A10" s="2" t="s">
        <v>96</v>
      </c>
      <c r="B10" t="s">
        <v>97</v>
      </c>
      <c r="C10" s="6"/>
      <c r="D10" t="s">
        <v>78</v>
      </c>
      <c r="E10" s="1" t="s">
        <v>98</v>
      </c>
      <c r="F10" s="23"/>
      <c r="G10" t="s">
        <v>121</v>
      </c>
    </row>
    <row r="11" spans="1:7" ht="12.75">
      <c r="A11" s="2" t="s">
        <v>116</v>
      </c>
      <c r="B11" t="s">
        <v>117</v>
      </c>
      <c r="C11" s="6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6"/>
      <c r="E12" s="1"/>
      <c r="F12" s="23"/>
    </row>
    <row r="13" spans="1:7" ht="12.75">
      <c r="A13" s="2" t="s">
        <v>14</v>
      </c>
      <c r="B13" t="s">
        <v>15</v>
      </c>
      <c r="C13" s="6">
        <v>1</v>
      </c>
      <c r="D13" t="s">
        <v>78</v>
      </c>
      <c r="E13" s="1" t="s">
        <v>46</v>
      </c>
      <c r="F13" s="23">
        <v>772.68</v>
      </c>
      <c r="G13" t="s">
        <v>121</v>
      </c>
    </row>
    <row r="14" spans="1:7" ht="12.75">
      <c r="A14" s="2" t="s">
        <v>14</v>
      </c>
      <c r="B14" t="s">
        <v>16</v>
      </c>
      <c r="C14" s="6"/>
      <c r="D14" t="s">
        <v>78</v>
      </c>
      <c r="E14" s="1" t="s">
        <v>47</v>
      </c>
      <c r="F14" s="23"/>
      <c r="G14" t="s">
        <v>121</v>
      </c>
    </row>
    <row r="15" spans="1:7" ht="12.75">
      <c r="A15" s="2" t="s">
        <v>14</v>
      </c>
      <c r="B15" t="s">
        <v>17</v>
      </c>
      <c r="C15" s="6"/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6"/>
      <c r="D16" t="s">
        <v>78</v>
      </c>
      <c r="E16" s="1" t="s">
        <v>49</v>
      </c>
      <c r="F16" s="23"/>
      <c r="G16" t="s">
        <v>121</v>
      </c>
    </row>
    <row r="17" spans="1:7" ht="12.75">
      <c r="A17" s="2" t="s">
        <v>19</v>
      </c>
      <c r="B17" t="s">
        <v>20</v>
      </c>
      <c r="C17" s="6"/>
      <c r="D17" t="s">
        <v>78</v>
      </c>
      <c r="E17" s="1" t="s">
        <v>45</v>
      </c>
      <c r="F17" s="23"/>
      <c r="G17" t="s">
        <v>121</v>
      </c>
    </row>
    <row r="18" spans="1:7" ht="12.75">
      <c r="A18" s="2" t="s">
        <v>21</v>
      </c>
      <c r="B18" t="s">
        <v>22</v>
      </c>
      <c r="C18" s="6">
        <v>5</v>
      </c>
      <c r="D18" t="s">
        <v>78</v>
      </c>
      <c r="E18" s="1" t="s">
        <v>50</v>
      </c>
      <c r="F18" s="23">
        <v>5218.74</v>
      </c>
      <c r="G18" t="s">
        <v>121</v>
      </c>
    </row>
    <row r="19" spans="1:7" ht="12.75">
      <c r="A19" s="2" t="s">
        <v>23</v>
      </c>
      <c r="B19" t="s">
        <v>24</v>
      </c>
      <c r="C19" s="6">
        <v>1</v>
      </c>
      <c r="D19" t="s">
        <v>78</v>
      </c>
      <c r="E19" s="1" t="s">
        <v>51</v>
      </c>
      <c r="F19" s="23">
        <v>2645.64</v>
      </c>
      <c r="G19" t="s">
        <v>121</v>
      </c>
    </row>
    <row r="20" spans="1:6" ht="12.75">
      <c r="A20" s="2"/>
      <c r="C20" s="6"/>
      <c r="E20" s="1"/>
      <c r="F20" s="23"/>
    </row>
    <row r="21" spans="1:7" ht="12.75">
      <c r="A21" s="2" t="s">
        <v>25</v>
      </c>
      <c r="B21" t="s">
        <v>26</v>
      </c>
      <c r="C21" s="6">
        <v>2</v>
      </c>
      <c r="D21" t="s">
        <v>77</v>
      </c>
      <c r="E21" s="1" t="s">
        <v>52</v>
      </c>
      <c r="F21" s="23">
        <v>2704.14</v>
      </c>
      <c r="G21" t="s">
        <v>121</v>
      </c>
    </row>
    <row r="22" spans="1:7" ht="12.75">
      <c r="A22" s="2" t="s">
        <v>102</v>
      </c>
      <c r="B22" t="s">
        <v>101</v>
      </c>
      <c r="C22" s="6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6"/>
      <c r="E23" s="1"/>
      <c r="F23" s="23"/>
    </row>
    <row r="24" spans="1:7" ht="12.75">
      <c r="A24" s="2" t="s">
        <v>27</v>
      </c>
      <c r="B24" t="s">
        <v>151</v>
      </c>
      <c r="C24" s="6">
        <v>4</v>
      </c>
      <c r="D24" t="s">
        <v>79</v>
      </c>
      <c r="E24" s="1" t="s">
        <v>67</v>
      </c>
      <c r="F24" s="23">
        <v>18940.08</v>
      </c>
      <c r="G24" t="s">
        <v>121</v>
      </c>
    </row>
    <row r="25" spans="1:7" ht="12.75">
      <c r="A25" s="2" t="s">
        <v>27</v>
      </c>
      <c r="B25" t="s">
        <v>29</v>
      </c>
      <c r="C25" s="6"/>
      <c r="D25" t="s">
        <v>79</v>
      </c>
      <c r="E25" s="1" t="s">
        <v>53</v>
      </c>
      <c r="F25" s="23">
        <v>868.7</v>
      </c>
      <c r="G25" t="s">
        <v>121</v>
      </c>
    </row>
    <row r="26" spans="1:7" ht="12.75">
      <c r="A26" s="2" t="s">
        <v>27</v>
      </c>
      <c r="B26" t="s">
        <v>152</v>
      </c>
      <c r="C26" s="6">
        <v>1</v>
      </c>
      <c r="D26" t="s">
        <v>79</v>
      </c>
      <c r="E26" s="1" t="s">
        <v>54</v>
      </c>
      <c r="F26" s="23">
        <v>11472.23</v>
      </c>
      <c r="G26" t="s">
        <v>121</v>
      </c>
    </row>
    <row r="27" spans="1:7" ht="12.75">
      <c r="A27" s="2" t="s">
        <v>27</v>
      </c>
      <c r="B27" t="s">
        <v>153</v>
      </c>
      <c r="C27" s="6"/>
      <c r="D27" t="s">
        <v>79</v>
      </c>
      <c r="E27" s="1" t="s">
        <v>55</v>
      </c>
      <c r="F27" s="23"/>
      <c r="G27" t="s">
        <v>121</v>
      </c>
    </row>
    <row r="28" spans="1:7" ht="12.75">
      <c r="A28" s="2" t="s">
        <v>27</v>
      </c>
      <c r="B28" t="s">
        <v>100</v>
      </c>
      <c r="C28" s="6"/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6"/>
      <c r="D29" t="s">
        <v>79</v>
      </c>
      <c r="E29" s="1" t="s">
        <v>85</v>
      </c>
      <c r="F29" s="23">
        <v>2644.3</v>
      </c>
      <c r="G29" t="s">
        <v>121</v>
      </c>
    </row>
    <row r="30" spans="1:6" ht="12.75">
      <c r="A30" s="2"/>
      <c r="C30" s="6"/>
      <c r="E30" s="1"/>
      <c r="F30" s="23"/>
    </row>
    <row r="31" spans="1:7" ht="12.75">
      <c r="A31" s="2" t="s">
        <v>32</v>
      </c>
      <c r="B31" t="s">
        <v>33</v>
      </c>
      <c r="C31" s="6">
        <v>6</v>
      </c>
      <c r="D31" t="s">
        <v>79</v>
      </c>
      <c r="E31" s="1" t="s">
        <v>56</v>
      </c>
      <c r="F31" s="23">
        <v>102709.79</v>
      </c>
      <c r="G31" t="s">
        <v>121</v>
      </c>
    </row>
    <row r="32" spans="1:7" ht="12.75">
      <c r="A32" s="2" t="s">
        <v>32</v>
      </c>
      <c r="B32" t="s">
        <v>34</v>
      </c>
      <c r="C32" s="6"/>
      <c r="D32" t="s">
        <v>79</v>
      </c>
      <c r="E32" s="1" t="s">
        <v>57</v>
      </c>
      <c r="F32" s="23"/>
      <c r="G32" t="s">
        <v>121</v>
      </c>
    </row>
    <row r="33" spans="1:7" ht="12.75">
      <c r="A33" s="2" t="s">
        <v>32</v>
      </c>
      <c r="B33" t="s">
        <v>35</v>
      </c>
      <c r="C33" s="6">
        <v>2</v>
      </c>
      <c r="D33" t="s">
        <v>79</v>
      </c>
      <c r="E33" s="1" t="s">
        <v>58</v>
      </c>
      <c r="F33" s="23">
        <v>11187.86</v>
      </c>
      <c r="G33" t="s">
        <v>121</v>
      </c>
    </row>
    <row r="34" spans="1:7" ht="12.75">
      <c r="A34" s="2" t="s">
        <v>32</v>
      </c>
      <c r="B34" t="s">
        <v>36</v>
      </c>
      <c r="C34" s="6">
        <v>9</v>
      </c>
      <c r="D34" t="s">
        <v>79</v>
      </c>
      <c r="E34" s="1" t="s">
        <v>59</v>
      </c>
      <c r="F34" s="23">
        <v>231456.92</v>
      </c>
      <c r="G34" t="s">
        <v>121</v>
      </c>
    </row>
    <row r="35" spans="1:7" ht="12.75">
      <c r="A35" s="2" t="s">
        <v>32</v>
      </c>
      <c r="B35" t="s">
        <v>37</v>
      </c>
      <c r="C35" s="6">
        <v>3</v>
      </c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6"/>
      <c r="D36" t="s">
        <v>79</v>
      </c>
      <c r="E36" s="1" t="s">
        <v>60</v>
      </c>
      <c r="F36" s="23"/>
      <c r="G36" t="s">
        <v>121</v>
      </c>
    </row>
    <row r="37" spans="1:7" ht="12.75">
      <c r="A37" s="2" t="s">
        <v>39</v>
      </c>
      <c r="B37" t="s">
        <v>90</v>
      </c>
      <c r="C37" s="6">
        <v>2</v>
      </c>
      <c r="D37" t="s">
        <v>78</v>
      </c>
      <c r="E37" s="1" t="s">
        <v>61</v>
      </c>
      <c r="F37" s="23">
        <v>3577.53</v>
      </c>
      <c r="G37" t="s">
        <v>121</v>
      </c>
    </row>
    <row r="38" spans="1:7" ht="12.75">
      <c r="A38" s="2" t="s">
        <v>39</v>
      </c>
      <c r="B38" t="s">
        <v>40</v>
      </c>
      <c r="C38" s="6">
        <v>1</v>
      </c>
      <c r="D38" t="s">
        <v>79</v>
      </c>
      <c r="E38" s="1" t="s">
        <v>62</v>
      </c>
      <c r="F38" s="23">
        <v>21834.78</v>
      </c>
      <c r="G38" t="s">
        <v>121</v>
      </c>
    </row>
    <row r="39" spans="1:6" ht="12.75">
      <c r="A39" s="2"/>
      <c r="C39" s="6"/>
      <c r="E39" s="1"/>
      <c r="F39" s="23"/>
    </row>
    <row r="40" spans="1:7" ht="12.75">
      <c r="A40" s="2" t="s">
        <v>41</v>
      </c>
      <c r="B40" t="s">
        <v>15</v>
      </c>
      <c r="C40" s="6">
        <v>2</v>
      </c>
      <c r="D40" t="s">
        <v>78</v>
      </c>
      <c r="E40" s="1" t="s">
        <v>63</v>
      </c>
      <c r="F40" s="23">
        <v>476.48</v>
      </c>
      <c r="G40" t="s">
        <v>121</v>
      </c>
    </row>
    <row r="41" spans="1:7" ht="12.75">
      <c r="A41" s="2" t="s">
        <v>41</v>
      </c>
      <c r="B41" t="s">
        <v>18</v>
      </c>
      <c r="C41" s="6"/>
      <c r="D41" t="s">
        <v>78</v>
      </c>
      <c r="E41" s="1" t="s">
        <v>64</v>
      </c>
      <c r="F41" s="23"/>
      <c r="G41" t="s">
        <v>121</v>
      </c>
    </row>
    <row r="42" spans="1:7" ht="12.75">
      <c r="A42" s="2" t="s">
        <v>41</v>
      </c>
      <c r="B42" t="s">
        <v>42</v>
      </c>
      <c r="C42" s="6"/>
      <c r="D42" t="s">
        <v>78</v>
      </c>
      <c r="E42" s="1" t="s">
        <v>65</v>
      </c>
      <c r="F42" s="23"/>
      <c r="G42" t="s">
        <v>121</v>
      </c>
    </row>
    <row r="43" spans="1:6" ht="12.75">
      <c r="A43" s="2"/>
      <c r="C43" s="6"/>
      <c r="E43" s="1"/>
      <c r="F43" s="23"/>
    </row>
    <row r="44" spans="1:7" ht="12.75">
      <c r="A44" s="2" t="s">
        <v>104</v>
      </c>
      <c r="B44" t="s">
        <v>107</v>
      </c>
      <c r="C44" s="6"/>
      <c r="D44" t="s">
        <v>79</v>
      </c>
      <c r="E44" s="1" t="s">
        <v>106</v>
      </c>
      <c r="F44" s="23"/>
      <c r="G44" t="s">
        <v>121</v>
      </c>
    </row>
    <row r="45" spans="1:7" ht="12.75">
      <c r="A45" s="2" t="s">
        <v>104</v>
      </c>
      <c r="B45" t="s">
        <v>108</v>
      </c>
      <c r="C45" s="6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6"/>
      <c r="D46" t="s">
        <v>78</v>
      </c>
      <c r="E46" s="1" t="s">
        <v>165</v>
      </c>
      <c r="F46" s="23"/>
      <c r="G46" t="s">
        <v>121</v>
      </c>
    </row>
    <row r="47" spans="1:7" ht="12.75">
      <c r="A47" s="2" t="s">
        <v>104</v>
      </c>
      <c r="B47" t="s">
        <v>110</v>
      </c>
      <c r="C47" s="6"/>
      <c r="D47" t="s">
        <v>79</v>
      </c>
      <c r="E47" s="1" t="s">
        <v>166</v>
      </c>
      <c r="F47" s="23"/>
      <c r="G47" t="s">
        <v>121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4">
        <f>SUM(C4:C47)</f>
        <v>60</v>
      </c>
      <c r="F51" s="21">
        <f>SUM(F4:F47)</f>
        <v>466917.05000000005</v>
      </c>
      <c r="G51" t="s">
        <v>121</v>
      </c>
    </row>
    <row r="52" ht="12.75">
      <c r="B52" s="5" t="s">
        <v>80</v>
      </c>
    </row>
    <row r="53" spans="2:6" ht="12.75">
      <c r="B53" s="18"/>
      <c r="C53" s="4" t="s">
        <v>84</v>
      </c>
      <c r="F53" s="4" t="s">
        <v>120</v>
      </c>
    </row>
    <row r="54" spans="2:7" ht="12.75">
      <c r="B54" s="13" t="s">
        <v>81</v>
      </c>
      <c r="C54" s="24">
        <f>SUM(C7+C10+C13+C14+C15+C16+C17+C18+C19+C37+C40+C41+C42+C45+C46)</f>
        <v>11</v>
      </c>
      <c r="F54" s="20">
        <f>SUM(F7+F10+F13+F14+F15+F16+F17+F18+F19+F37+F40+F41+F42+F45+F46)</f>
        <v>12691.07</v>
      </c>
      <c r="G54" t="s">
        <v>121</v>
      </c>
    </row>
    <row r="55" spans="2:7" ht="12.75">
      <c r="B55" s="13" t="s">
        <v>82</v>
      </c>
      <c r="C55" s="24">
        <f>SUM(C4+C5+C21+C22)</f>
        <v>22</v>
      </c>
      <c r="F55" s="20">
        <f>SUM(F4+F5+F21+F22)</f>
        <v>28801.8</v>
      </c>
      <c r="G55" t="s">
        <v>121</v>
      </c>
    </row>
    <row r="56" spans="2:7" ht="12.75">
      <c r="B56" s="13" t="s">
        <v>83</v>
      </c>
      <c r="C56" s="24">
        <f>SUM(C6+C8+C9+C11+C24+C25+C26+C27+C28+C29+C31+C32+C33+C34+C35+C36+C38+C44+C47)</f>
        <v>27</v>
      </c>
      <c r="F56" s="20">
        <f>SUM(F6+F8+F9+F11+F24+F25+F26+F27+F28+F29+F31+F32+F33+F34+F35+F36+F38+F44+F47)</f>
        <v>425424.18000000005</v>
      </c>
      <c r="G56" t="s">
        <v>121</v>
      </c>
    </row>
    <row r="57" spans="2:7" ht="12.75">
      <c r="B57" s="13" t="s">
        <v>87</v>
      </c>
      <c r="C57" s="4">
        <f>SUM(C54:C56)</f>
        <v>60</v>
      </c>
      <c r="F57" s="21">
        <f>SUM(F54:F56)</f>
        <v>466917.05000000005</v>
      </c>
      <c r="G57" t="s">
        <v>121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JBD - Juli 2005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customWidth="1"/>
    <col min="3" max="3" width="43.8515625" style="0" bestFit="1" customWidth="1"/>
    <col min="4" max="4" width="35.57421875" style="0" bestFit="1" customWidth="1"/>
    <col min="5" max="5" width="18.7109375" style="1" bestFit="1" customWidth="1"/>
  </cols>
  <sheetData>
    <row r="1" spans="1:5" ht="12.75">
      <c r="A1" s="4" t="s">
        <v>147</v>
      </c>
      <c r="B1" s="4" t="s">
        <v>146</v>
      </c>
      <c r="C1" s="4" t="s">
        <v>1</v>
      </c>
      <c r="D1" s="4" t="s">
        <v>144</v>
      </c>
      <c r="E1" s="4" t="s">
        <v>145</v>
      </c>
    </row>
    <row r="2" spans="1:5" ht="12.75">
      <c r="A2" s="4" t="s">
        <v>148</v>
      </c>
      <c r="B2" s="4" t="s">
        <v>1</v>
      </c>
      <c r="C2" s="3"/>
      <c r="D2" s="3"/>
      <c r="E2" s="4"/>
    </row>
    <row r="3" spans="1:5" ht="4.5" customHeight="1">
      <c r="A3" s="31"/>
      <c r="B3" s="31"/>
      <c r="C3" s="25"/>
      <c r="D3" s="25"/>
      <c r="E3" s="31"/>
    </row>
    <row r="4" spans="1:3" ht="12.75">
      <c r="A4" s="1" t="s">
        <v>10</v>
      </c>
      <c r="B4" s="1">
        <v>3</v>
      </c>
      <c r="C4" t="s">
        <v>167</v>
      </c>
    </row>
    <row r="5" spans="1:5" ht="12.75">
      <c r="A5" s="1" t="s">
        <v>10</v>
      </c>
      <c r="B5" s="1">
        <v>1</v>
      </c>
      <c r="C5" t="s">
        <v>167</v>
      </c>
      <c r="D5" t="s">
        <v>199</v>
      </c>
      <c r="E5" s="1" t="s">
        <v>183</v>
      </c>
    </row>
    <row r="6" spans="1:5" ht="12.75">
      <c r="A6" s="1" t="s">
        <v>10</v>
      </c>
      <c r="B6" s="1">
        <v>1</v>
      </c>
      <c r="C6" t="s">
        <v>167</v>
      </c>
      <c r="D6" t="s">
        <v>200</v>
      </c>
      <c r="E6" s="1" t="s">
        <v>183</v>
      </c>
    </row>
    <row r="7" spans="1:5" ht="12.75">
      <c r="A7" s="1" t="s">
        <v>10</v>
      </c>
      <c r="B7" s="1">
        <v>1</v>
      </c>
      <c r="C7" t="s">
        <v>167</v>
      </c>
      <c r="D7" t="s">
        <v>201</v>
      </c>
      <c r="E7" s="1" t="s">
        <v>183</v>
      </c>
    </row>
    <row r="8" spans="1:5" ht="12.75">
      <c r="A8" s="1" t="s">
        <v>10</v>
      </c>
      <c r="B8" s="1">
        <v>1</v>
      </c>
      <c r="C8" t="s">
        <v>167</v>
      </c>
      <c r="D8" t="s">
        <v>202</v>
      </c>
      <c r="E8" s="1" t="s">
        <v>183</v>
      </c>
    </row>
    <row r="9" spans="1:5" ht="12.75">
      <c r="A9" s="1" t="s">
        <v>10</v>
      </c>
      <c r="B9" s="1">
        <v>1</v>
      </c>
      <c r="C9" t="s">
        <v>167</v>
      </c>
      <c r="E9" s="1" t="s">
        <v>169</v>
      </c>
    </row>
    <row r="10" spans="1:5" ht="12.75">
      <c r="A10" s="1" t="s">
        <v>10</v>
      </c>
      <c r="B10" s="1">
        <v>1</v>
      </c>
      <c r="C10" t="s">
        <v>167</v>
      </c>
      <c r="D10" t="s">
        <v>203</v>
      </c>
      <c r="E10" s="1" t="s">
        <v>169</v>
      </c>
    </row>
    <row r="11" spans="1:5" ht="12.75">
      <c r="A11" s="1" t="s">
        <v>10</v>
      </c>
      <c r="B11" s="1">
        <v>1</v>
      </c>
      <c r="C11" t="s">
        <v>167</v>
      </c>
      <c r="D11" t="s">
        <v>204</v>
      </c>
      <c r="E11" s="1" t="s">
        <v>169</v>
      </c>
    </row>
    <row r="12" spans="1:5" ht="12.75">
      <c r="A12" s="1" t="s">
        <v>10</v>
      </c>
      <c r="B12" s="1">
        <v>1</v>
      </c>
      <c r="C12" t="s">
        <v>167</v>
      </c>
      <c r="D12" t="s">
        <v>205</v>
      </c>
      <c r="E12" s="1" t="s">
        <v>169</v>
      </c>
    </row>
    <row r="13" spans="1:5" ht="12.75">
      <c r="A13" s="1" t="s">
        <v>10</v>
      </c>
      <c r="B13" s="1">
        <v>8</v>
      </c>
      <c r="C13" t="s">
        <v>167</v>
      </c>
      <c r="D13" t="s">
        <v>206</v>
      </c>
      <c r="E13" s="1" t="s">
        <v>169</v>
      </c>
    </row>
    <row r="14" spans="1:5" ht="12.75">
      <c r="A14" s="1" t="s">
        <v>10</v>
      </c>
      <c r="B14" s="1">
        <v>1</v>
      </c>
      <c r="C14" t="s">
        <v>167</v>
      </c>
      <c r="D14" t="s">
        <v>207</v>
      </c>
      <c r="E14" s="1" t="s">
        <v>169</v>
      </c>
    </row>
    <row r="15" spans="1:5" ht="12.75">
      <c r="A15" s="1" t="s">
        <v>13</v>
      </c>
      <c r="B15" s="1">
        <v>1</v>
      </c>
      <c r="C15" t="s">
        <v>208</v>
      </c>
      <c r="D15" t="s">
        <v>209</v>
      </c>
      <c r="E15" s="1" t="s">
        <v>169</v>
      </c>
    </row>
    <row r="16" spans="1:5" ht="12.75">
      <c r="A16" s="1" t="s">
        <v>14</v>
      </c>
      <c r="B16" s="1">
        <v>1</v>
      </c>
      <c r="C16" t="s">
        <v>15</v>
      </c>
      <c r="D16" t="s">
        <v>210</v>
      </c>
      <c r="E16" s="1" t="s">
        <v>169</v>
      </c>
    </row>
    <row r="17" spans="1:3" ht="12.75">
      <c r="A17" s="1" t="s">
        <v>21</v>
      </c>
      <c r="B17" s="1">
        <v>1</v>
      </c>
      <c r="C17" t="s">
        <v>22</v>
      </c>
    </row>
    <row r="18" spans="1:4" ht="12.75">
      <c r="A18" s="1" t="s">
        <v>21</v>
      </c>
      <c r="B18" s="1">
        <v>1</v>
      </c>
      <c r="C18" t="s">
        <v>22</v>
      </c>
      <c r="D18" t="s">
        <v>211</v>
      </c>
    </row>
    <row r="19" spans="1:4" ht="12.75">
      <c r="A19" s="1" t="s">
        <v>21</v>
      </c>
      <c r="B19" s="1">
        <v>1</v>
      </c>
      <c r="C19" t="s">
        <v>22</v>
      </c>
      <c r="D19" t="s">
        <v>212</v>
      </c>
    </row>
    <row r="20" spans="1:4" ht="12.75">
      <c r="A20" s="1" t="s">
        <v>21</v>
      </c>
      <c r="B20" s="1">
        <v>1</v>
      </c>
      <c r="C20" t="s">
        <v>22</v>
      </c>
      <c r="D20" t="s">
        <v>213</v>
      </c>
    </row>
    <row r="21" spans="1:5" ht="12.75">
      <c r="A21" s="1" t="s">
        <v>21</v>
      </c>
      <c r="B21" s="1">
        <v>1</v>
      </c>
      <c r="C21" t="s">
        <v>22</v>
      </c>
      <c r="D21" t="s">
        <v>214</v>
      </c>
      <c r="E21" s="1" t="s">
        <v>169</v>
      </c>
    </row>
    <row r="22" spans="1:5" ht="12.75">
      <c r="A22" s="1" t="s">
        <v>23</v>
      </c>
      <c r="B22" s="1">
        <v>1</v>
      </c>
      <c r="C22" t="s">
        <v>24</v>
      </c>
      <c r="D22" t="s">
        <v>214</v>
      </c>
      <c r="E22" s="1" t="s">
        <v>169</v>
      </c>
    </row>
    <row r="23" spans="1:5" ht="12.75">
      <c r="A23" s="1" t="s">
        <v>25</v>
      </c>
      <c r="B23" s="1">
        <v>1</v>
      </c>
      <c r="C23" t="s">
        <v>26</v>
      </c>
      <c r="D23" t="s">
        <v>215</v>
      </c>
      <c r="E23" s="1" t="s">
        <v>169</v>
      </c>
    </row>
    <row r="24" spans="1:5" ht="12.75">
      <c r="A24" s="1" t="s">
        <v>25</v>
      </c>
      <c r="B24" s="1">
        <v>1</v>
      </c>
      <c r="C24" t="s">
        <v>26</v>
      </c>
      <c r="D24" t="s">
        <v>216</v>
      </c>
      <c r="E24" s="1" t="s">
        <v>169</v>
      </c>
    </row>
    <row r="25" spans="1:5" ht="12.75">
      <c r="A25" s="1" t="s">
        <v>27</v>
      </c>
      <c r="B25" s="1">
        <v>1</v>
      </c>
      <c r="C25" t="s">
        <v>185</v>
      </c>
      <c r="D25" t="s">
        <v>213</v>
      </c>
      <c r="E25" s="1" t="s">
        <v>186</v>
      </c>
    </row>
    <row r="26" spans="1:5" ht="12.75">
      <c r="A26" s="1" t="s">
        <v>27</v>
      </c>
      <c r="B26" s="1">
        <v>1</v>
      </c>
      <c r="C26" t="s">
        <v>185</v>
      </c>
      <c r="D26" t="s">
        <v>213</v>
      </c>
      <c r="E26" s="1" t="s">
        <v>186</v>
      </c>
    </row>
    <row r="27" spans="1:5" ht="12.75">
      <c r="A27" s="1" t="s">
        <v>27</v>
      </c>
      <c r="B27" s="1">
        <v>2</v>
      </c>
      <c r="C27" t="s">
        <v>185</v>
      </c>
      <c r="D27" t="s">
        <v>213</v>
      </c>
      <c r="E27" s="1" t="s">
        <v>169</v>
      </c>
    </row>
    <row r="28" spans="1:5" ht="12.75">
      <c r="A28" s="1" t="s">
        <v>27</v>
      </c>
      <c r="B28" s="1">
        <v>1</v>
      </c>
      <c r="C28" t="s">
        <v>187</v>
      </c>
      <c r="D28" t="s">
        <v>213</v>
      </c>
      <c r="E28" s="1" t="s">
        <v>169</v>
      </c>
    </row>
    <row r="29" spans="1:3" ht="12.75">
      <c r="A29" s="1" t="s">
        <v>32</v>
      </c>
      <c r="B29" s="1">
        <v>1</v>
      </c>
      <c r="C29" t="s">
        <v>33</v>
      </c>
    </row>
    <row r="30" spans="1:5" ht="12.75">
      <c r="A30" s="1" t="s">
        <v>32</v>
      </c>
      <c r="B30" s="1">
        <v>1</v>
      </c>
      <c r="C30" t="s">
        <v>33</v>
      </c>
      <c r="D30" t="s">
        <v>217</v>
      </c>
      <c r="E30" s="1" t="s">
        <v>186</v>
      </c>
    </row>
    <row r="31" spans="1:5" ht="12.75">
      <c r="A31" s="1" t="s">
        <v>32</v>
      </c>
      <c r="B31" s="1">
        <v>1</v>
      </c>
      <c r="C31" t="s">
        <v>33</v>
      </c>
      <c r="E31" s="1" t="s">
        <v>183</v>
      </c>
    </row>
    <row r="32" spans="1:5" ht="12.75">
      <c r="A32" s="1" t="s">
        <v>32</v>
      </c>
      <c r="B32" s="1">
        <v>1</v>
      </c>
      <c r="C32" t="s">
        <v>33</v>
      </c>
      <c r="D32" t="s">
        <v>218</v>
      </c>
      <c r="E32" s="1" t="s">
        <v>183</v>
      </c>
    </row>
    <row r="33" spans="1:5" ht="12.75">
      <c r="A33" s="1" t="s">
        <v>32</v>
      </c>
      <c r="B33" s="1">
        <v>1</v>
      </c>
      <c r="C33" t="s">
        <v>33</v>
      </c>
      <c r="D33" t="s">
        <v>219</v>
      </c>
      <c r="E33" s="1" t="s">
        <v>169</v>
      </c>
    </row>
    <row r="34" spans="1:5" ht="12.75">
      <c r="A34" s="1" t="s">
        <v>32</v>
      </c>
      <c r="B34" s="1">
        <v>1</v>
      </c>
      <c r="C34" t="s">
        <v>33</v>
      </c>
      <c r="D34" t="s">
        <v>220</v>
      </c>
      <c r="E34" s="1" t="s">
        <v>169</v>
      </c>
    </row>
    <row r="35" spans="1:5" ht="12.75">
      <c r="A35" s="1" t="s">
        <v>32</v>
      </c>
      <c r="B35" s="1">
        <v>1</v>
      </c>
      <c r="C35" t="s">
        <v>35</v>
      </c>
      <c r="D35" t="s">
        <v>214</v>
      </c>
      <c r="E35" s="1" t="s">
        <v>183</v>
      </c>
    </row>
    <row r="36" spans="1:5" ht="12.75">
      <c r="A36" s="1" t="s">
        <v>32</v>
      </c>
      <c r="B36" s="1">
        <v>1</v>
      </c>
      <c r="C36" t="s">
        <v>35</v>
      </c>
      <c r="D36" t="s">
        <v>190</v>
      </c>
      <c r="E36" s="1" t="s">
        <v>183</v>
      </c>
    </row>
    <row r="37" spans="1:5" ht="12.75">
      <c r="A37" s="1" t="s">
        <v>32</v>
      </c>
      <c r="B37" s="1">
        <v>1</v>
      </c>
      <c r="C37" t="s">
        <v>36</v>
      </c>
      <c r="D37" t="s">
        <v>221</v>
      </c>
      <c r="E37" s="1" t="s">
        <v>186</v>
      </c>
    </row>
    <row r="38" spans="1:5" ht="12.75">
      <c r="A38" s="1" t="s">
        <v>32</v>
      </c>
      <c r="B38" s="1">
        <v>1</v>
      </c>
      <c r="C38" t="s">
        <v>36</v>
      </c>
      <c r="D38" t="s">
        <v>222</v>
      </c>
      <c r="E38" s="1" t="s">
        <v>186</v>
      </c>
    </row>
    <row r="39" spans="1:5" ht="12.75">
      <c r="A39" s="1" t="s">
        <v>32</v>
      </c>
      <c r="B39" s="1">
        <v>1</v>
      </c>
      <c r="C39" t="s">
        <v>36</v>
      </c>
      <c r="D39" t="s">
        <v>223</v>
      </c>
      <c r="E39" s="1" t="s">
        <v>186</v>
      </c>
    </row>
    <row r="40" spans="1:5" ht="12.75">
      <c r="A40" s="1" t="s">
        <v>32</v>
      </c>
      <c r="B40" s="1">
        <v>1</v>
      </c>
      <c r="C40" t="s">
        <v>36</v>
      </c>
      <c r="D40" t="s">
        <v>224</v>
      </c>
      <c r="E40" s="1" t="s">
        <v>183</v>
      </c>
    </row>
    <row r="41" spans="1:5" ht="12.75">
      <c r="A41" s="1" t="s">
        <v>32</v>
      </c>
      <c r="B41" s="1">
        <v>1</v>
      </c>
      <c r="C41" t="s">
        <v>36</v>
      </c>
      <c r="D41" t="s">
        <v>225</v>
      </c>
      <c r="E41" s="1" t="s">
        <v>183</v>
      </c>
    </row>
    <row r="42" spans="1:5" ht="12.75">
      <c r="A42" s="1" t="s">
        <v>32</v>
      </c>
      <c r="B42" s="1">
        <v>1</v>
      </c>
      <c r="C42" t="s">
        <v>36</v>
      </c>
      <c r="D42" t="s">
        <v>226</v>
      </c>
      <c r="E42" s="1" t="s">
        <v>183</v>
      </c>
    </row>
    <row r="43" spans="1:5" ht="12.75">
      <c r="A43" s="1" t="s">
        <v>32</v>
      </c>
      <c r="B43" s="1">
        <v>1</v>
      </c>
      <c r="C43" t="s">
        <v>36</v>
      </c>
      <c r="D43" t="s">
        <v>227</v>
      </c>
      <c r="E43" s="1" t="s">
        <v>183</v>
      </c>
    </row>
    <row r="44" spans="1:5" ht="12.75">
      <c r="A44" s="1" t="s">
        <v>32</v>
      </c>
      <c r="B44" s="1">
        <v>1</v>
      </c>
      <c r="C44" t="s">
        <v>36</v>
      </c>
      <c r="D44" t="s">
        <v>228</v>
      </c>
      <c r="E44" s="1" t="s">
        <v>169</v>
      </c>
    </row>
    <row r="45" spans="1:5" ht="12.75">
      <c r="A45" s="1" t="s">
        <v>32</v>
      </c>
      <c r="B45" s="1">
        <v>1</v>
      </c>
      <c r="C45" t="s">
        <v>36</v>
      </c>
      <c r="D45" t="s">
        <v>209</v>
      </c>
      <c r="E45" s="1" t="s">
        <v>192</v>
      </c>
    </row>
    <row r="46" spans="1:5" ht="12.75">
      <c r="A46" s="1" t="s">
        <v>32</v>
      </c>
      <c r="B46" s="1">
        <v>1</v>
      </c>
      <c r="C46" t="s">
        <v>37</v>
      </c>
      <c r="D46" t="s">
        <v>229</v>
      </c>
      <c r="E46" s="1" t="s">
        <v>186</v>
      </c>
    </row>
    <row r="47" spans="1:5" ht="12.75">
      <c r="A47" s="1" t="s">
        <v>32</v>
      </c>
      <c r="B47" s="1">
        <v>1</v>
      </c>
      <c r="C47" t="s">
        <v>37</v>
      </c>
      <c r="D47" t="s">
        <v>230</v>
      </c>
      <c r="E47" s="1" t="s">
        <v>183</v>
      </c>
    </row>
    <row r="48" spans="1:5" ht="12.75">
      <c r="A48" s="1" t="s">
        <v>32</v>
      </c>
      <c r="B48" s="1">
        <v>1</v>
      </c>
      <c r="C48" t="s">
        <v>37</v>
      </c>
      <c r="D48" t="s">
        <v>231</v>
      </c>
      <c r="E48" s="1" t="s">
        <v>169</v>
      </c>
    </row>
    <row r="49" spans="1:5" ht="12.75">
      <c r="A49" s="1" t="s">
        <v>39</v>
      </c>
      <c r="B49" s="1">
        <v>1</v>
      </c>
      <c r="C49" t="s">
        <v>232</v>
      </c>
      <c r="D49" t="s">
        <v>214</v>
      </c>
      <c r="E49" s="1" t="s">
        <v>233</v>
      </c>
    </row>
    <row r="50" spans="1:5" ht="12.75">
      <c r="A50" s="1" t="s">
        <v>39</v>
      </c>
      <c r="B50" s="1">
        <v>1</v>
      </c>
      <c r="C50" t="s">
        <v>232</v>
      </c>
      <c r="D50" t="s">
        <v>234</v>
      </c>
      <c r="E50" s="1" t="s">
        <v>169</v>
      </c>
    </row>
    <row r="51" spans="1:5" ht="12.75">
      <c r="A51" s="1" t="s">
        <v>39</v>
      </c>
      <c r="B51" s="1">
        <v>1</v>
      </c>
      <c r="C51" t="s">
        <v>235</v>
      </c>
      <c r="D51" t="s">
        <v>226</v>
      </c>
      <c r="E51" s="1" t="s">
        <v>169</v>
      </c>
    </row>
    <row r="52" spans="1:4" ht="12.75">
      <c r="A52" s="1" t="s">
        <v>41</v>
      </c>
      <c r="B52" s="1">
        <v>1</v>
      </c>
      <c r="C52" t="s">
        <v>15</v>
      </c>
      <c r="D52" t="s">
        <v>236</v>
      </c>
    </row>
    <row r="53" spans="1:5" ht="12.75">
      <c r="A53" s="1" t="s">
        <v>41</v>
      </c>
      <c r="B53" s="1">
        <v>1</v>
      </c>
      <c r="C53" t="s">
        <v>15</v>
      </c>
      <c r="D53" t="s">
        <v>177</v>
      </c>
      <c r="E53" s="1" t="s">
        <v>183</v>
      </c>
    </row>
  </sheetData>
  <printOptions gridLines="1" horizontalCentered="1" verticalCentered="1"/>
  <pageMargins left="0.7874015748031497" right="0" top="0.5905511811023623" bottom="0" header="0.31496062992125984" footer="0"/>
  <pageSetup fitToHeight="2" horizontalDpi="600" verticalDpi="600" orientation="portrait" paperSize="9" scale="81" r:id="rId1"/>
  <headerFooter alignWithMargins="0">
    <oddHeader>&amp;C&amp;"Arial,Fett"&amp;12&amp;EZuordnung von Hilfen zu den Trägern - JBD - Juli 2005</oddHeader>
  </headerFooter>
  <rowBreaks count="1" manualBreakCount="1"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5.421875" style="0" bestFit="1" customWidth="1"/>
    <col min="3" max="3" width="11.421875" style="1" customWidth="1"/>
    <col min="4" max="4" width="2.00390625" style="0" bestFit="1" customWidth="1"/>
    <col min="5" max="5" width="18.8515625" style="1" bestFit="1" customWidth="1"/>
    <col min="6" max="6" width="11.7109375" style="0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72</v>
      </c>
      <c r="E3" s="4" t="s">
        <v>118</v>
      </c>
      <c r="F3" s="4" t="s">
        <v>119</v>
      </c>
    </row>
    <row r="4" spans="1:7" ht="12.75">
      <c r="A4" s="2" t="s">
        <v>9</v>
      </c>
      <c r="B4" t="s">
        <v>91</v>
      </c>
      <c r="C4" s="6"/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6">
        <v>10</v>
      </c>
      <c r="D5" t="s">
        <v>77</v>
      </c>
      <c r="E5" s="1" t="s">
        <v>44</v>
      </c>
      <c r="F5" s="23">
        <v>2131.35</v>
      </c>
      <c r="G5" t="s">
        <v>121</v>
      </c>
    </row>
    <row r="6" spans="1:7" ht="12.75">
      <c r="A6" s="2" t="s">
        <v>93</v>
      </c>
      <c r="B6" t="s">
        <v>94</v>
      </c>
      <c r="C6" s="6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6">
        <v>1</v>
      </c>
      <c r="D7" t="s">
        <v>78</v>
      </c>
      <c r="E7" s="1" t="s">
        <v>66</v>
      </c>
      <c r="F7" s="23">
        <v>686.72</v>
      </c>
      <c r="G7" t="s">
        <v>121</v>
      </c>
    </row>
    <row r="8" spans="1:7" ht="12.75">
      <c r="A8" s="2" t="s">
        <v>13</v>
      </c>
      <c r="B8" t="s">
        <v>114</v>
      </c>
      <c r="C8" s="6"/>
      <c r="D8" t="s">
        <v>79</v>
      </c>
      <c r="E8" s="1" t="s">
        <v>113</v>
      </c>
      <c r="F8" s="23"/>
      <c r="G8" t="s">
        <v>121</v>
      </c>
    </row>
    <row r="9" spans="1:7" ht="12.75">
      <c r="A9" s="2" t="s">
        <v>13</v>
      </c>
      <c r="B9" t="s">
        <v>115</v>
      </c>
      <c r="C9" s="6"/>
      <c r="D9" t="s">
        <v>79</v>
      </c>
      <c r="E9" s="1" t="s">
        <v>111</v>
      </c>
      <c r="F9" s="23"/>
      <c r="G9" t="s">
        <v>121</v>
      </c>
    </row>
    <row r="10" spans="1:7" ht="12.75">
      <c r="A10" s="2" t="s">
        <v>96</v>
      </c>
      <c r="B10" t="s">
        <v>97</v>
      </c>
      <c r="C10" s="6"/>
      <c r="D10" t="s">
        <v>78</v>
      </c>
      <c r="E10" s="1" t="s">
        <v>98</v>
      </c>
      <c r="F10" s="23"/>
      <c r="G10" t="s">
        <v>121</v>
      </c>
    </row>
    <row r="11" spans="1:7" ht="12.75">
      <c r="A11" s="2" t="s">
        <v>116</v>
      </c>
      <c r="B11" t="s">
        <v>117</v>
      </c>
      <c r="C11" s="6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6"/>
      <c r="F12" s="23"/>
    </row>
    <row r="13" spans="1:7" ht="12.75">
      <c r="A13" s="2" t="s">
        <v>14</v>
      </c>
      <c r="B13" t="s">
        <v>15</v>
      </c>
      <c r="C13" s="6">
        <v>20</v>
      </c>
      <c r="D13" t="s">
        <v>78</v>
      </c>
      <c r="E13" s="1" t="s">
        <v>46</v>
      </c>
      <c r="F13" s="23">
        <v>9722.59</v>
      </c>
      <c r="G13" t="s">
        <v>121</v>
      </c>
    </row>
    <row r="14" spans="1:7" ht="12.75">
      <c r="A14" s="2" t="s">
        <v>14</v>
      </c>
      <c r="B14" t="s">
        <v>16</v>
      </c>
      <c r="C14" s="6">
        <v>2</v>
      </c>
      <c r="D14" t="s">
        <v>78</v>
      </c>
      <c r="E14" s="1" t="s">
        <v>47</v>
      </c>
      <c r="F14" s="23">
        <v>1239.34</v>
      </c>
      <c r="G14" t="s">
        <v>121</v>
      </c>
    </row>
    <row r="15" spans="1:7" ht="12.75">
      <c r="A15" s="2" t="s">
        <v>14</v>
      </c>
      <c r="B15" t="s">
        <v>17</v>
      </c>
      <c r="C15" s="6"/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6">
        <v>6</v>
      </c>
      <c r="D16" t="s">
        <v>78</v>
      </c>
      <c r="E16" s="1" t="s">
        <v>49</v>
      </c>
      <c r="F16" s="23">
        <v>1970.58</v>
      </c>
      <c r="G16" t="s">
        <v>121</v>
      </c>
    </row>
    <row r="17" spans="1:7" ht="12.75">
      <c r="A17" s="2" t="s">
        <v>19</v>
      </c>
      <c r="B17" t="s">
        <v>20</v>
      </c>
      <c r="C17" s="6">
        <v>2</v>
      </c>
      <c r="D17" t="s">
        <v>78</v>
      </c>
      <c r="E17" s="1" t="s">
        <v>45</v>
      </c>
      <c r="F17" s="23">
        <v>1146.91</v>
      </c>
      <c r="G17" t="s">
        <v>121</v>
      </c>
    </row>
    <row r="18" spans="1:7" ht="12.75">
      <c r="A18" s="2" t="s">
        <v>21</v>
      </c>
      <c r="B18" t="s">
        <v>22</v>
      </c>
      <c r="C18" s="6">
        <v>9</v>
      </c>
      <c r="D18" t="s">
        <v>78</v>
      </c>
      <c r="E18" s="1" t="s">
        <v>50</v>
      </c>
      <c r="F18" s="23">
        <v>9055.15</v>
      </c>
      <c r="G18" t="s">
        <v>121</v>
      </c>
    </row>
    <row r="19" spans="1:7" ht="12.75">
      <c r="A19" s="2" t="s">
        <v>23</v>
      </c>
      <c r="B19" t="s">
        <v>24</v>
      </c>
      <c r="C19" s="6">
        <v>36</v>
      </c>
      <c r="D19" t="s">
        <v>78</v>
      </c>
      <c r="E19" s="1" t="s">
        <v>51</v>
      </c>
      <c r="F19" s="23">
        <v>50292.04</v>
      </c>
      <c r="G19" t="s">
        <v>121</v>
      </c>
    </row>
    <row r="20" spans="1:6" ht="12.75">
      <c r="A20" s="2"/>
      <c r="C20" s="6"/>
      <c r="F20" s="23"/>
    </row>
    <row r="21" spans="1:7" ht="12.75">
      <c r="A21" s="2" t="s">
        <v>25</v>
      </c>
      <c r="B21" t="s">
        <v>26</v>
      </c>
      <c r="C21" s="6">
        <v>7</v>
      </c>
      <c r="D21" t="s">
        <v>77</v>
      </c>
      <c r="E21" s="1" t="s">
        <v>52</v>
      </c>
      <c r="F21" s="23">
        <v>11789.67</v>
      </c>
      <c r="G21" t="s">
        <v>121</v>
      </c>
    </row>
    <row r="22" spans="1:7" ht="12.75">
      <c r="A22" s="2" t="s">
        <v>102</v>
      </c>
      <c r="B22" t="s">
        <v>101</v>
      </c>
      <c r="C22" s="6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6"/>
      <c r="F23" s="23"/>
    </row>
    <row r="24" spans="1:7" ht="12.75">
      <c r="A24" s="2" t="s">
        <v>27</v>
      </c>
      <c r="B24" t="s">
        <v>151</v>
      </c>
      <c r="C24" s="6">
        <v>26</v>
      </c>
      <c r="D24" t="s">
        <v>79</v>
      </c>
      <c r="E24" s="1" t="s">
        <v>67</v>
      </c>
      <c r="F24" s="23">
        <v>24167.67</v>
      </c>
      <c r="G24" t="s">
        <v>121</v>
      </c>
    </row>
    <row r="25" spans="1:7" ht="12.75">
      <c r="A25" s="2" t="s">
        <v>27</v>
      </c>
      <c r="B25" t="s">
        <v>29</v>
      </c>
      <c r="C25" s="6">
        <v>1</v>
      </c>
      <c r="D25" t="s">
        <v>79</v>
      </c>
      <c r="E25" s="1" t="s">
        <v>53</v>
      </c>
      <c r="F25" s="23">
        <v>917.67</v>
      </c>
      <c r="G25" t="s">
        <v>121</v>
      </c>
    </row>
    <row r="26" spans="1:7" ht="12.75">
      <c r="A26" s="2" t="s">
        <v>27</v>
      </c>
      <c r="B26" t="s">
        <v>152</v>
      </c>
      <c r="C26" s="6">
        <v>11</v>
      </c>
      <c r="D26" t="s">
        <v>79</v>
      </c>
      <c r="E26" s="1" t="s">
        <v>54</v>
      </c>
      <c r="F26" s="23">
        <v>20787.2</v>
      </c>
      <c r="G26" t="s">
        <v>121</v>
      </c>
    </row>
    <row r="27" spans="1:7" ht="12.75">
      <c r="A27" s="2" t="s">
        <v>27</v>
      </c>
      <c r="B27" t="s">
        <v>153</v>
      </c>
      <c r="C27" s="6">
        <v>1</v>
      </c>
      <c r="D27" t="s">
        <v>79</v>
      </c>
      <c r="E27" s="1" t="s">
        <v>55</v>
      </c>
      <c r="F27" s="23">
        <v>3868.75</v>
      </c>
      <c r="G27" t="s">
        <v>121</v>
      </c>
    </row>
    <row r="28" spans="1:7" ht="12.75">
      <c r="A28" s="2" t="s">
        <v>27</v>
      </c>
      <c r="B28" t="s">
        <v>100</v>
      </c>
      <c r="C28" s="6"/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6"/>
      <c r="D29" t="s">
        <v>79</v>
      </c>
      <c r="E29" s="1" t="s">
        <v>85</v>
      </c>
      <c r="F29" s="23">
        <v>3211.12</v>
      </c>
      <c r="G29" t="s">
        <v>121</v>
      </c>
    </row>
    <row r="30" spans="1:6" ht="12.75">
      <c r="A30" s="2"/>
      <c r="C30" s="6"/>
      <c r="F30" s="23"/>
    </row>
    <row r="31" spans="1:7" ht="12.75">
      <c r="A31" s="2" t="s">
        <v>32</v>
      </c>
      <c r="B31" t="s">
        <v>33</v>
      </c>
      <c r="C31" s="6">
        <v>8</v>
      </c>
      <c r="D31" t="s">
        <v>79</v>
      </c>
      <c r="E31" s="1" t="s">
        <v>56</v>
      </c>
      <c r="F31" s="23">
        <v>10157.55</v>
      </c>
      <c r="G31" t="s">
        <v>121</v>
      </c>
    </row>
    <row r="32" spans="1:7" ht="12.75">
      <c r="A32" s="2" t="s">
        <v>32</v>
      </c>
      <c r="B32" t="s">
        <v>34</v>
      </c>
      <c r="C32" s="6">
        <v>2</v>
      </c>
      <c r="D32" t="s">
        <v>79</v>
      </c>
      <c r="E32" s="1" t="s">
        <v>57</v>
      </c>
      <c r="F32" s="23">
        <v>4006.6</v>
      </c>
      <c r="G32" t="s">
        <v>121</v>
      </c>
    </row>
    <row r="33" spans="1:7" ht="12.75">
      <c r="A33" s="2" t="s">
        <v>32</v>
      </c>
      <c r="B33" t="s">
        <v>35</v>
      </c>
      <c r="C33" s="6">
        <v>1</v>
      </c>
      <c r="D33" t="s">
        <v>79</v>
      </c>
      <c r="E33" s="1" t="s">
        <v>58</v>
      </c>
      <c r="F33" s="23">
        <v>0</v>
      </c>
      <c r="G33" t="s">
        <v>121</v>
      </c>
    </row>
    <row r="34" spans="1:7" ht="12.75">
      <c r="A34" s="2" t="s">
        <v>32</v>
      </c>
      <c r="B34" t="s">
        <v>36</v>
      </c>
      <c r="C34" s="6">
        <v>30</v>
      </c>
      <c r="D34" t="s">
        <v>79</v>
      </c>
      <c r="E34" s="1" t="s">
        <v>59</v>
      </c>
      <c r="F34" s="23">
        <v>126070.98</v>
      </c>
      <c r="G34" t="s">
        <v>121</v>
      </c>
    </row>
    <row r="35" spans="1:7" ht="12.75">
      <c r="A35" s="2" t="s">
        <v>32</v>
      </c>
      <c r="B35" t="s">
        <v>37</v>
      </c>
      <c r="C35" s="6"/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6">
        <v>5</v>
      </c>
      <c r="D36" t="s">
        <v>79</v>
      </c>
      <c r="E36" s="1" t="s">
        <v>60</v>
      </c>
      <c r="F36" s="23">
        <v>22035.79</v>
      </c>
      <c r="G36" t="s">
        <v>121</v>
      </c>
    </row>
    <row r="37" spans="1:7" ht="12.75">
      <c r="A37" s="2" t="s">
        <v>39</v>
      </c>
      <c r="B37" t="s">
        <v>90</v>
      </c>
      <c r="C37" s="6">
        <v>2</v>
      </c>
      <c r="D37" t="s">
        <v>78</v>
      </c>
      <c r="E37" s="1" t="s">
        <v>61</v>
      </c>
      <c r="F37" s="23">
        <v>2747.4</v>
      </c>
      <c r="G37" t="s">
        <v>121</v>
      </c>
    </row>
    <row r="38" spans="1:7" ht="12.75">
      <c r="A38" s="2" t="s">
        <v>39</v>
      </c>
      <c r="B38" t="s">
        <v>40</v>
      </c>
      <c r="C38" s="6">
        <v>1</v>
      </c>
      <c r="D38" t="s">
        <v>79</v>
      </c>
      <c r="E38" s="1" t="s">
        <v>62</v>
      </c>
      <c r="F38" s="23">
        <v>1320.7</v>
      </c>
      <c r="G38" t="s">
        <v>121</v>
      </c>
    </row>
    <row r="39" spans="1:6" ht="12.75">
      <c r="A39" s="2"/>
      <c r="C39" s="6"/>
      <c r="F39" s="23"/>
    </row>
    <row r="40" spans="1:7" ht="12.75">
      <c r="A40" s="2" t="s">
        <v>41</v>
      </c>
      <c r="B40" t="s">
        <v>15</v>
      </c>
      <c r="C40" s="6">
        <v>8</v>
      </c>
      <c r="D40" t="s">
        <v>78</v>
      </c>
      <c r="E40" s="1" t="s">
        <v>63</v>
      </c>
      <c r="F40" s="23">
        <v>4406.51</v>
      </c>
      <c r="G40" t="s">
        <v>121</v>
      </c>
    </row>
    <row r="41" spans="1:7" ht="12.75">
      <c r="A41" s="2" t="s">
        <v>41</v>
      </c>
      <c r="B41" t="s">
        <v>18</v>
      </c>
      <c r="C41" s="6">
        <v>1</v>
      </c>
      <c r="D41" t="s">
        <v>78</v>
      </c>
      <c r="E41" s="1" t="s">
        <v>64</v>
      </c>
      <c r="F41" s="23">
        <v>1188.6</v>
      </c>
      <c r="G41" t="s">
        <v>121</v>
      </c>
    </row>
    <row r="42" spans="1:7" ht="12.75">
      <c r="A42" s="2" t="s">
        <v>41</v>
      </c>
      <c r="B42" t="s">
        <v>42</v>
      </c>
      <c r="C42" s="6">
        <v>8</v>
      </c>
      <c r="D42" t="s">
        <v>78</v>
      </c>
      <c r="E42" s="1" t="s">
        <v>65</v>
      </c>
      <c r="F42" s="23">
        <v>2713</v>
      </c>
      <c r="G42" t="s">
        <v>121</v>
      </c>
    </row>
    <row r="43" spans="1:6" ht="12.75">
      <c r="A43" s="2"/>
      <c r="C43" s="6"/>
      <c r="F43" s="23"/>
    </row>
    <row r="44" spans="1:7" ht="12.75">
      <c r="A44" s="2" t="s">
        <v>104</v>
      </c>
      <c r="B44" t="s">
        <v>107</v>
      </c>
      <c r="C44" s="6"/>
      <c r="D44" t="s">
        <v>79</v>
      </c>
      <c r="E44" s="1" t="s">
        <v>106</v>
      </c>
      <c r="F44" s="23"/>
      <c r="G44" t="s">
        <v>121</v>
      </c>
    </row>
    <row r="45" spans="1:7" ht="12.75">
      <c r="A45" s="2" t="s">
        <v>104</v>
      </c>
      <c r="B45" t="s">
        <v>108</v>
      </c>
      <c r="C45" s="6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6"/>
      <c r="D46" t="s">
        <v>78</v>
      </c>
      <c r="E46" s="1" t="s">
        <v>165</v>
      </c>
      <c r="F46" s="23"/>
      <c r="G46" t="s">
        <v>121</v>
      </c>
    </row>
    <row r="47" spans="1:7" ht="12.75">
      <c r="A47" s="2" t="s">
        <v>104</v>
      </c>
      <c r="B47" t="s">
        <v>110</v>
      </c>
      <c r="C47" s="6"/>
      <c r="D47" t="s">
        <v>79</v>
      </c>
      <c r="E47" s="1" t="s">
        <v>166</v>
      </c>
      <c r="F47" s="23"/>
      <c r="G47" t="s">
        <v>121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4">
        <f>SUM(C4:C47)</f>
        <v>198</v>
      </c>
      <c r="F51" s="21">
        <f>SUM(F4:F47)</f>
        <v>315633.88999999996</v>
      </c>
      <c r="G51" t="s">
        <v>121</v>
      </c>
    </row>
    <row r="52" ht="12.75">
      <c r="B52" s="5" t="s">
        <v>80</v>
      </c>
    </row>
    <row r="53" spans="3:6" ht="12.75">
      <c r="C53" s="4" t="s">
        <v>84</v>
      </c>
      <c r="D53" s="1"/>
      <c r="F53" s="4" t="s">
        <v>120</v>
      </c>
    </row>
    <row r="54" spans="2:7" ht="12.75">
      <c r="B54" s="13" t="s">
        <v>81</v>
      </c>
      <c r="C54" s="24">
        <f>SUM(C7+C10+C13+C14+C15+C16+C17+C18+C19+C37+C40+C41+C42+C45+C46)</f>
        <v>95</v>
      </c>
      <c r="F54" s="20">
        <f>SUM(F7+F10+F13+F14+F15+F16+F17+F18+F19+F37+F40+F41+F42+F45+F46)</f>
        <v>85168.84</v>
      </c>
      <c r="G54" t="s">
        <v>121</v>
      </c>
    </row>
    <row r="55" spans="2:7" ht="12.75">
      <c r="B55" s="13" t="s">
        <v>82</v>
      </c>
      <c r="C55" s="24">
        <f>SUM(C4+C5+C21+C22)</f>
        <v>17</v>
      </c>
      <c r="F55" s="20">
        <f>SUM(F4+F5+F21+F22)</f>
        <v>13921.02</v>
      </c>
      <c r="G55" t="s">
        <v>121</v>
      </c>
    </row>
    <row r="56" spans="2:7" ht="12.75">
      <c r="B56" s="13" t="s">
        <v>83</v>
      </c>
      <c r="C56" s="24">
        <f>SUM(C6+C8+C9+C11+C24+C25+C26+C27+C28+C29+C31+C32+C33+C34+C35+C36+C38+C44+C47)</f>
        <v>86</v>
      </c>
      <c r="F56" s="20">
        <f>SUM(F6+F8+F9+F11+F24+F25+F26+F27+F28+F29+F31+F32+F33+F34+F35+F36+F38+F44+F47)</f>
        <v>216544.03</v>
      </c>
      <c r="G56" t="s">
        <v>121</v>
      </c>
    </row>
    <row r="57" spans="2:7" ht="12.75">
      <c r="B57" s="13" t="s">
        <v>87</v>
      </c>
      <c r="C57" s="4">
        <f>SUM(C54:C56)</f>
        <v>198</v>
      </c>
      <c r="F57" s="21">
        <f>SUM(F54:F56)</f>
        <v>315633.89</v>
      </c>
      <c r="G57" t="s">
        <v>121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RSD A - Juli 2005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4"/>
  <sheetViews>
    <sheetView workbookViewId="0" topLeftCell="A1">
      <selection activeCell="A1" sqref="A1"/>
    </sheetView>
  </sheetViews>
  <sheetFormatPr defaultColWidth="11.421875" defaultRowHeight="12.75"/>
  <cols>
    <col min="1" max="1" width="9.00390625" style="1" bestFit="1" customWidth="1"/>
    <col min="2" max="2" width="7.28125" style="1" bestFit="1" customWidth="1"/>
    <col min="3" max="3" width="41.140625" style="0" bestFit="1" customWidth="1"/>
    <col min="4" max="4" width="42.00390625" style="0" bestFit="1" customWidth="1"/>
    <col min="5" max="5" width="18.7109375" style="1" bestFit="1" customWidth="1"/>
  </cols>
  <sheetData>
    <row r="1" spans="1:6" ht="12.75">
      <c r="A1" s="4" t="s">
        <v>147</v>
      </c>
      <c r="B1" s="4" t="s">
        <v>149</v>
      </c>
      <c r="C1" s="3" t="s">
        <v>1</v>
      </c>
      <c r="D1" s="3" t="s">
        <v>144</v>
      </c>
      <c r="E1" s="4" t="s">
        <v>145</v>
      </c>
      <c r="F1" s="3"/>
    </row>
    <row r="2" spans="1:6" ht="12.75">
      <c r="A2" s="4" t="s">
        <v>148</v>
      </c>
      <c r="B2" s="4" t="s">
        <v>1</v>
      </c>
      <c r="C2" s="3"/>
      <c r="D2" s="3"/>
      <c r="E2" s="4"/>
      <c r="F2" s="3"/>
    </row>
    <row r="3" ht="3" customHeight="1"/>
    <row r="4" spans="1:5" ht="12.75">
      <c r="A4" s="1" t="s">
        <v>10</v>
      </c>
      <c r="B4" s="1">
        <v>1</v>
      </c>
      <c r="C4" t="s">
        <v>167</v>
      </c>
      <c r="D4" t="s">
        <v>206</v>
      </c>
      <c r="E4" s="1" t="s">
        <v>183</v>
      </c>
    </row>
    <row r="5" spans="1:5" ht="12.75">
      <c r="A5" s="1" t="s">
        <v>10</v>
      </c>
      <c r="B5" s="1">
        <v>1</v>
      </c>
      <c r="C5" t="s">
        <v>167</v>
      </c>
      <c r="D5" t="s">
        <v>201</v>
      </c>
      <c r="E5" s="1" t="s">
        <v>183</v>
      </c>
    </row>
    <row r="6" spans="1:5" ht="12.75">
      <c r="A6" s="1" t="s">
        <v>10</v>
      </c>
      <c r="B6" s="1">
        <v>1</v>
      </c>
      <c r="C6" t="s">
        <v>167</v>
      </c>
      <c r="D6" t="s">
        <v>202</v>
      </c>
      <c r="E6" s="1" t="s">
        <v>183</v>
      </c>
    </row>
    <row r="7" spans="1:5" ht="12.75">
      <c r="A7" s="1" t="s">
        <v>10</v>
      </c>
      <c r="B7" s="1">
        <v>1</v>
      </c>
      <c r="C7" t="s">
        <v>167</v>
      </c>
      <c r="D7" t="s">
        <v>237</v>
      </c>
      <c r="E7" s="1" t="s">
        <v>169</v>
      </c>
    </row>
    <row r="8" spans="1:5" ht="12.75">
      <c r="A8" s="1" t="s">
        <v>10</v>
      </c>
      <c r="B8" s="1">
        <v>5</v>
      </c>
      <c r="C8" t="s">
        <v>167</v>
      </c>
      <c r="D8" t="s">
        <v>206</v>
      </c>
      <c r="E8" s="1" t="s">
        <v>169</v>
      </c>
    </row>
    <row r="9" spans="1:5" ht="12.75">
      <c r="A9" s="1" t="s">
        <v>10</v>
      </c>
      <c r="B9" s="1">
        <v>1</v>
      </c>
      <c r="C9" t="s">
        <v>167</v>
      </c>
      <c r="D9" t="s">
        <v>202</v>
      </c>
      <c r="E9" s="1" t="s">
        <v>169</v>
      </c>
    </row>
    <row r="10" spans="1:5" ht="12.75">
      <c r="A10" s="1" t="s">
        <v>11</v>
      </c>
      <c r="B10" s="1">
        <v>1</v>
      </c>
      <c r="C10" t="s">
        <v>12</v>
      </c>
      <c r="D10" t="s">
        <v>224</v>
      </c>
      <c r="E10" s="1" t="s">
        <v>169</v>
      </c>
    </row>
    <row r="11" spans="1:5" ht="12.75">
      <c r="A11" s="1" t="s">
        <v>14</v>
      </c>
      <c r="B11" s="1">
        <v>1</v>
      </c>
      <c r="C11" t="s">
        <v>15</v>
      </c>
      <c r="E11" s="1" t="s">
        <v>186</v>
      </c>
    </row>
    <row r="12" spans="1:5" ht="12.75">
      <c r="A12" s="1" t="s">
        <v>14</v>
      </c>
      <c r="B12" s="1">
        <v>1</v>
      </c>
      <c r="C12" t="s">
        <v>15</v>
      </c>
      <c r="D12" t="s">
        <v>238</v>
      </c>
      <c r="E12" s="1" t="s">
        <v>183</v>
      </c>
    </row>
    <row r="13" spans="1:5" ht="12.75">
      <c r="A13" s="1" t="s">
        <v>14</v>
      </c>
      <c r="B13" s="1">
        <v>2</v>
      </c>
      <c r="C13" t="s">
        <v>15</v>
      </c>
      <c r="D13" t="s">
        <v>239</v>
      </c>
      <c r="E13" s="1" t="s">
        <v>183</v>
      </c>
    </row>
    <row r="14" spans="1:5" ht="12.75">
      <c r="A14" s="1" t="s">
        <v>14</v>
      </c>
      <c r="B14" s="1">
        <v>1</v>
      </c>
      <c r="C14" t="s">
        <v>15</v>
      </c>
      <c r="D14" t="s">
        <v>240</v>
      </c>
      <c r="E14" s="1" t="s">
        <v>183</v>
      </c>
    </row>
    <row r="15" spans="1:5" ht="12.75">
      <c r="A15" s="1" t="s">
        <v>14</v>
      </c>
      <c r="B15" s="1">
        <v>1</v>
      </c>
      <c r="C15" t="s">
        <v>15</v>
      </c>
      <c r="D15" t="s">
        <v>241</v>
      </c>
      <c r="E15" s="1" t="s">
        <v>183</v>
      </c>
    </row>
    <row r="16" spans="1:5" ht="12.75">
      <c r="A16" s="1" t="s">
        <v>14</v>
      </c>
      <c r="B16" s="1">
        <v>1</v>
      </c>
      <c r="C16" t="s">
        <v>15</v>
      </c>
      <c r="D16" t="s">
        <v>177</v>
      </c>
      <c r="E16" s="1" t="s">
        <v>183</v>
      </c>
    </row>
    <row r="17" spans="1:5" ht="12.75">
      <c r="A17" s="1" t="s">
        <v>14</v>
      </c>
      <c r="B17" s="1">
        <v>1</v>
      </c>
      <c r="C17" t="s">
        <v>15</v>
      </c>
      <c r="D17" t="s">
        <v>242</v>
      </c>
      <c r="E17" s="1" t="s">
        <v>183</v>
      </c>
    </row>
    <row r="18" spans="1:5" ht="12.75">
      <c r="A18" s="1" t="s">
        <v>14</v>
      </c>
      <c r="B18" s="1">
        <v>1</v>
      </c>
      <c r="C18" t="s">
        <v>15</v>
      </c>
      <c r="D18" t="s">
        <v>243</v>
      </c>
      <c r="E18" s="1" t="s">
        <v>183</v>
      </c>
    </row>
    <row r="19" spans="1:5" ht="12.75">
      <c r="A19" s="1" t="s">
        <v>14</v>
      </c>
      <c r="B19" s="1">
        <v>1</v>
      </c>
      <c r="C19" t="s">
        <v>15</v>
      </c>
      <c r="D19" t="s">
        <v>244</v>
      </c>
      <c r="E19" s="1" t="s">
        <v>183</v>
      </c>
    </row>
    <row r="20" spans="1:5" ht="12.75">
      <c r="A20" s="1" t="s">
        <v>14</v>
      </c>
      <c r="B20" s="1">
        <v>1</v>
      </c>
      <c r="C20" t="s">
        <v>15</v>
      </c>
      <c r="D20" t="s">
        <v>245</v>
      </c>
      <c r="E20" s="1" t="s">
        <v>169</v>
      </c>
    </row>
    <row r="21" spans="1:5" ht="12.75">
      <c r="A21" s="1" t="s">
        <v>14</v>
      </c>
      <c r="B21" s="1">
        <v>1</v>
      </c>
      <c r="C21" t="s">
        <v>15</v>
      </c>
      <c r="D21" t="s">
        <v>246</v>
      </c>
      <c r="E21" s="1" t="s">
        <v>169</v>
      </c>
    </row>
    <row r="22" spans="1:5" ht="12.75">
      <c r="A22" s="1" t="s">
        <v>14</v>
      </c>
      <c r="B22" s="1">
        <v>1</v>
      </c>
      <c r="C22" t="s">
        <v>15</v>
      </c>
      <c r="D22" t="s">
        <v>247</v>
      </c>
      <c r="E22" s="1" t="s">
        <v>169</v>
      </c>
    </row>
    <row r="23" spans="1:5" ht="12.75">
      <c r="A23" s="1" t="s">
        <v>14</v>
      </c>
      <c r="B23" s="1">
        <v>1</v>
      </c>
      <c r="C23" t="s">
        <v>15</v>
      </c>
      <c r="D23" t="s">
        <v>239</v>
      </c>
      <c r="E23" s="1" t="s">
        <v>169</v>
      </c>
    </row>
    <row r="24" spans="1:5" ht="12.75">
      <c r="A24" s="1" t="s">
        <v>14</v>
      </c>
      <c r="B24" s="1">
        <v>3</v>
      </c>
      <c r="C24" t="s">
        <v>15</v>
      </c>
      <c r="D24" t="s">
        <v>236</v>
      </c>
      <c r="E24" s="1" t="s">
        <v>169</v>
      </c>
    </row>
    <row r="25" spans="1:5" ht="12.75">
      <c r="A25" s="1" t="s">
        <v>14</v>
      </c>
      <c r="B25" s="1">
        <v>1</v>
      </c>
      <c r="C25" t="s">
        <v>15</v>
      </c>
      <c r="D25" t="s">
        <v>175</v>
      </c>
      <c r="E25" s="1" t="s">
        <v>169</v>
      </c>
    </row>
    <row r="26" spans="1:5" ht="12.75">
      <c r="A26" s="1" t="s">
        <v>14</v>
      </c>
      <c r="B26" s="1">
        <v>1</v>
      </c>
      <c r="C26" t="s">
        <v>15</v>
      </c>
      <c r="D26" t="s">
        <v>176</v>
      </c>
      <c r="E26" s="1" t="s">
        <v>169</v>
      </c>
    </row>
    <row r="27" spans="1:5" ht="12.75">
      <c r="A27" s="1" t="s">
        <v>14</v>
      </c>
      <c r="B27" s="1">
        <v>1</v>
      </c>
      <c r="C27" t="s">
        <v>15</v>
      </c>
      <c r="D27" t="s">
        <v>248</v>
      </c>
      <c r="E27" s="1" t="s">
        <v>169</v>
      </c>
    </row>
    <row r="28" spans="1:5" ht="12.75">
      <c r="A28" s="1" t="s">
        <v>14</v>
      </c>
      <c r="B28" s="1">
        <v>1</v>
      </c>
      <c r="C28" t="s">
        <v>16</v>
      </c>
      <c r="D28" t="s">
        <v>249</v>
      </c>
      <c r="E28" s="1" t="s">
        <v>183</v>
      </c>
    </row>
    <row r="29" spans="1:5" ht="12.75">
      <c r="A29" s="1" t="s">
        <v>14</v>
      </c>
      <c r="B29" s="1">
        <v>1</v>
      </c>
      <c r="C29" t="s">
        <v>16</v>
      </c>
      <c r="D29" t="s">
        <v>244</v>
      </c>
      <c r="E29" s="1" t="s">
        <v>183</v>
      </c>
    </row>
    <row r="30" spans="1:4" ht="12.75">
      <c r="A30" s="1" t="s">
        <v>14</v>
      </c>
      <c r="B30" s="1">
        <v>1</v>
      </c>
      <c r="C30" t="s">
        <v>18</v>
      </c>
      <c r="D30" t="s">
        <v>239</v>
      </c>
    </row>
    <row r="31" spans="1:5" ht="12.75">
      <c r="A31" s="1" t="s">
        <v>14</v>
      </c>
      <c r="B31" s="1">
        <v>1</v>
      </c>
      <c r="C31" t="s">
        <v>18</v>
      </c>
      <c r="D31" t="s">
        <v>239</v>
      </c>
      <c r="E31" s="1" t="s">
        <v>183</v>
      </c>
    </row>
    <row r="32" spans="1:5" ht="12.75">
      <c r="A32" s="1" t="s">
        <v>14</v>
      </c>
      <c r="B32" s="1">
        <v>2</v>
      </c>
      <c r="C32" t="s">
        <v>18</v>
      </c>
      <c r="D32" t="s">
        <v>250</v>
      </c>
      <c r="E32" s="1" t="s">
        <v>169</v>
      </c>
    </row>
    <row r="33" spans="1:5" ht="12.75">
      <c r="A33" s="1" t="s">
        <v>14</v>
      </c>
      <c r="B33" s="1">
        <v>2</v>
      </c>
      <c r="C33" t="s">
        <v>18</v>
      </c>
      <c r="D33" t="s">
        <v>239</v>
      </c>
      <c r="E33" s="1" t="s">
        <v>169</v>
      </c>
    </row>
    <row r="34" spans="1:5" ht="12.75">
      <c r="A34" s="1" t="s">
        <v>19</v>
      </c>
      <c r="B34" s="1">
        <v>1</v>
      </c>
      <c r="C34" t="s">
        <v>20</v>
      </c>
      <c r="D34" t="s">
        <v>196</v>
      </c>
      <c r="E34" s="1" t="s">
        <v>183</v>
      </c>
    </row>
    <row r="35" spans="1:5" ht="12.75">
      <c r="A35" s="1" t="s">
        <v>19</v>
      </c>
      <c r="B35" s="1">
        <v>1</v>
      </c>
      <c r="C35" t="s">
        <v>20</v>
      </c>
      <c r="D35" t="s">
        <v>196</v>
      </c>
      <c r="E35" s="1" t="s">
        <v>169</v>
      </c>
    </row>
    <row r="36" spans="1:3" ht="12.75">
      <c r="A36" s="1" t="s">
        <v>21</v>
      </c>
      <c r="B36" s="1">
        <v>1</v>
      </c>
      <c r="C36" t="s">
        <v>22</v>
      </c>
    </row>
    <row r="37" spans="1:4" ht="12.75">
      <c r="A37" s="1" t="s">
        <v>21</v>
      </c>
      <c r="B37" s="1">
        <v>1</v>
      </c>
      <c r="C37" t="s">
        <v>22</v>
      </c>
      <c r="D37" t="s">
        <v>250</v>
      </c>
    </row>
    <row r="38" spans="1:4" ht="12.75">
      <c r="A38" s="1" t="s">
        <v>21</v>
      </c>
      <c r="B38" s="1">
        <v>1</v>
      </c>
      <c r="C38" t="s">
        <v>22</v>
      </c>
      <c r="D38" t="s">
        <v>226</v>
      </c>
    </row>
    <row r="39" spans="1:5" ht="12.75">
      <c r="A39" s="1" t="s">
        <v>21</v>
      </c>
      <c r="B39" s="1">
        <v>1</v>
      </c>
      <c r="C39" t="s">
        <v>22</v>
      </c>
      <c r="D39" t="s">
        <v>251</v>
      </c>
      <c r="E39" s="1" t="s">
        <v>183</v>
      </c>
    </row>
    <row r="40" spans="1:5" ht="12.75">
      <c r="A40" s="1" t="s">
        <v>21</v>
      </c>
      <c r="B40" s="1">
        <v>1</v>
      </c>
      <c r="C40" t="s">
        <v>22</v>
      </c>
      <c r="D40" t="s">
        <v>178</v>
      </c>
      <c r="E40" s="1" t="s">
        <v>169</v>
      </c>
    </row>
    <row r="41" spans="1:5" ht="12.75">
      <c r="A41" s="1" t="s">
        <v>21</v>
      </c>
      <c r="B41" s="1">
        <v>3</v>
      </c>
      <c r="C41" t="s">
        <v>22</v>
      </c>
      <c r="D41" t="s">
        <v>250</v>
      </c>
      <c r="E41" s="1" t="s">
        <v>169</v>
      </c>
    </row>
    <row r="42" spans="1:5" ht="12.75">
      <c r="A42" s="1" t="s">
        <v>21</v>
      </c>
      <c r="B42" s="1">
        <v>1</v>
      </c>
      <c r="C42" t="s">
        <v>22</v>
      </c>
      <c r="D42" t="s">
        <v>252</v>
      </c>
      <c r="E42" s="1" t="s">
        <v>169</v>
      </c>
    </row>
    <row r="43" spans="1:4" ht="12.75">
      <c r="A43" s="1" t="s">
        <v>23</v>
      </c>
      <c r="B43" s="1">
        <v>1</v>
      </c>
      <c r="C43" t="s">
        <v>24</v>
      </c>
      <c r="D43" t="s">
        <v>250</v>
      </c>
    </row>
    <row r="44" spans="1:4" ht="12.75">
      <c r="A44" s="1" t="s">
        <v>23</v>
      </c>
      <c r="B44" s="1">
        <v>1</v>
      </c>
      <c r="C44" t="s">
        <v>24</v>
      </c>
      <c r="D44" t="s">
        <v>253</v>
      </c>
    </row>
    <row r="45" spans="1:4" ht="12.75">
      <c r="A45" s="1" t="s">
        <v>23</v>
      </c>
      <c r="B45" s="1">
        <v>1</v>
      </c>
      <c r="C45" t="s">
        <v>24</v>
      </c>
      <c r="D45" t="s">
        <v>252</v>
      </c>
    </row>
    <row r="46" spans="1:5" ht="12.75">
      <c r="A46" s="1" t="s">
        <v>23</v>
      </c>
      <c r="B46" s="1">
        <v>1</v>
      </c>
      <c r="C46" t="s">
        <v>24</v>
      </c>
      <c r="D46" t="s">
        <v>254</v>
      </c>
      <c r="E46" s="1" t="s">
        <v>183</v>
      </c>
    </row>
    <row r="47" spans="1:5" ht="12.75">
      <c r="A47" s="1" t="s">
        <v>23</v>
      </c>
      <c r="B47" s="1">
        <v>1</v>
      </c>
      <c r="C47" t="s">
        <v>24</v>
      </c>
      <c r="E47" s="1" t="s">
        <v>169</v>
      </c>
    </row>
    <row r="48" spans="1:5" ht="12.75">
      <c r="A48" s="1" t="s">
        <v>23</v>
      </c>
      <c r="B48" s="1">
        <v>1</v>
      </c>
      <c r="C48" t="s">
        <v>24</v>
      </c>
      <c r="D48" t="s">
        <v>255</v>
      </c>
      <c r="E48" s="1" t="s">
        <v>169</v>
      </c>
    </row>
    <row r="49" spans="1:5" ht="12.75">
      <c r="A49" s="1" t="s">
        <v>23</v>
      </c>
      <c r="B49" s="1">
        <v>1</v>
      </c>
      <c r="C49" t="s">
        <v>24</v>
      </c>
      <c r="D49" t="s">
        <v>256</v>
      </c>
      <c r="E49" s="1" t="s">
        <v>169</v>
      </c>
    </row>
    <row r="50" spans="1:5" ht="12.75">
      <c r="A50" s="1" t="s">
        <v>23</v>
      </c>
      <c r="B50" s="1">
        <v>2</v>
      </c>
      <c r="C50" t="s">
        <v>24</v>
      </c>
      <c r="D50" t="s">
        <v>257</v>
      </c>
      <c r="E50" s="1" t="s">
        <v>169</v>
      </c>
    </row>
    <row r="51" spans="1:5" ht="12.75">
      <c r="A51" s="1" t="s">
        <v>23</v>
      </c>
      <c r="B51" s="1">
        <v>12</v>
      </c>
      <c r="C51" t="s">
        <v>24</v>
      </c>
      <c r="D51" t="s">
        <v>250</v>
      </c>
      <c r="E51" s="1" t="s">
        <v>169</v>
      </c>
    </row>
    <row r="52" spans="1:5" ht="12.75">
      <c r="A52" s="1" t="s">
        <v>23</v>
      </c>
      <c r="B52" s="1">
        <v>1</v>
      </c>
      <c r="C52" t="s">
        <v>24</v>
      </c>
      <c r="D52" t="s">
        <v>253</v>
      </c>
      <c r="E52" s="1" t="s">
        <v>169</v>
      </c>
    </row>
    <row r="53" spans="1:5" ht="12.75">
      <c r="A53" s="1" t="s">
        <v>23</v>
      </c>
      <c r="B53" s="1">
        <v>1</v>
      </c>
      <c r="C53" t="s">
        <v>24</v>
      </c>
      <c r="D53" t="s">
        <v>254</v>
      </c>
      <c r="E53" s="1" t="s">
        <v>169</v>
      </c>
    </row>
    <row r="54" spans="1:5" ht="12.75">
      <c r="A54" s="1" t="s">
        <v>23</v>
      </c>
      <c r="B54" s="1">
        <v>9</v>
      </c>
      <c r="C54" t="s">
        <v>24</v>
      </c>
      <c r="D54" t="s">
        <v>252</v>
      </c>
      <c r="E54" s="1" t="s">
        <v>169</v>
      </c>
    </row>
    <row r="55" spans="1:5" ht="12.75">
      <c r="A55" s="1" t="s">
        <v>23</v>
      </c>
      <c r="B55" s="1">
        <v>3</v>
      </c>
      <c r="C55" t="s">
        <v>24</v>
      </c>
      <c r="D55" t="s">
        <v>258</v>
      </c>
      <c r="E55" s="1" t="s">
        <v>169</v>
      </c>
    </row>
    <row r="56" spans="1:5" ht="12.75">
      <c r="A56" s="1" t="s">
        <v>23</v>
      </c>
      <c r="B56" s="1">
        <v>1</v>
      </c>
      <c r="C56" t="s">
        <v>24</v>
      </c>
      <c r="D56" t="s">
        <v>259</v>
      </c>
      <c r="E56" s="1" t="s">
        <v>169</v>
      </c>
    </row>
    <row r="57" spans="1:5" ht="12.75">
      <c r="A57" s="1" t="s">
        <v>25</v>
      </c>
      <c r="B57" s="1">
        <v>1</v>
      </c>
      <c r="C57" t="s">
        <v>26</v>
      </c>
      <c r="D57" t="s">
        <v>260</v>
      </c>
      <c r="E57" s="1" t="s">
        <v>186</v>
      </c>
    </row>
    <row r="58" spans="1:5" ht="12.75">
      <c r="A58" s="1" t="s">
        <v>25</v>
      </c>
      <c r="B58" s="1">
        <v>1</v>
      </c>
      <c r="C58" t="s">
        <v>26</v>
      </c>
      <c r="D58" t="s">
        <v>261</v>
      </c>
      <c r="E58" s="1" t="s">
        <v>183</v>
      </c>
    </row>
    <row r="59" spans="1:5" ht="12.75">
      <c r="A59" s="1" t="s">
        <v>25</v>
      </c>
      <c r="B59" s="1">
        <v>4</v>
      </c>
      <c r="C59" t="s">
        <v>26</v>
      </c>
      <c r="D59" t="s">
        <v>260</v>
      </c>
      <c r="E59" s="1" t="s">
        <v>183</v>
      </c>
    </row>
    <row r="60" spans="1:5" ht="12.75">
      <c r="A60" s="1" t="s">
        <v>25</v>
      </c>
      <c r="B60" s="1">
        <v>1</v>
      </c>
      <c r="C60" t="s">
        <v>26</v>
      </c>
      <c r="D60" t="s">
        <v>262</v>
      </c>
      <c r="E60" s="1" t="s">
        <v>169</v>
      </c>
    </row>
    <row r="61" spans="1:5" ht="12.75">
      <c r="A61" s="1" t="s">
        <v>27</v>
      </c>
      <c r="B61" s="1">
        <v>1</v>
      </c>
      <c r="C61" t="s">
        <v>263</v>
      </c>
      <c r="D61" t="s">
        <v>213</v>
      </c>
      <c r="E61" s="1" t="s">
        <v>169</v>
      </c>
    </row>
    <row r="62" spans="1:5" ht="12.75">
      <c r="A62" s="1" t="s">
        <v>27</v>
      </c>
      <c r="B62" s="1">
        <v>1</v>
      </c>
      <c r="C62" t="s">
        <v>29</v>
      </c>
      <c r="D62" t="s">
        <v>213</v>
      </c>
      <c r="E62" s="1" t="s">
        <v>183</v>
      </c>
    </row>
    <row r="63" spans="1:4" ht="12.75">
      <c r="A63" s="1" t="s">
        <v>27</v>
      </c>
      <c r="B63" s="1">
        <v>7</v>
      </c>
      <c r="C63" t="s">
        <v>185</v>
      </c>
      <c r="D63" t="s">
        <v>213</v>
      </c>
    </row>
    <row r="64" spans="1:4" ht="12.75">
      <c r="A64" s="1" t="s">
        <v>27</v>
      </c>
      <c r="B64" s="1">
        <v>1</v>
      </c>
      <c r="C64" t="s">
        <v>185</v>
      </c>
      <c r="D64" t="s">
        <v>213</v>
      </c>
    </row>
    <row r="65" spans="1:5" ht="12.75">
      <c r="A65" s="1" t="s">
        <v>27</v>
      </c>
      <c r="B65" s="1">
        <v>4</v>
      </c>
      <c r="C65" t="s">
        <v>185</v>
      </c>
      <c r="D65" t="s">
        <v>213</v>
      </c>
      <c r="E65" s="1" t="s">
        <v>183</v>
      </c>
    </row>
    <row r="66" spans="1:5" ht="12.75">
      <c r="A66" s="1" t="s">
        <v>27</v>
      </c>
      <c r="B66" s="1">
        <v>1</v>
      </c>
      <c r="C66" t="s">
        <v>185</v>
      </c>
      <c r="D66" t="s">
        <v>213</v>
      </c>
      <c r="E66" s="1" t="s">
        <v>169</v>
      </c>
    </row>
    <row r="67" spans="1:5" ht="12.75">
      <c r="A67" s="1" t="s">
        <v>27</v>
      </c>
      <c r="B67" s="1">
        <v>13</v>
      </c>
      <c r="C67" t="s">
        <v>185</v>
      </c>
      <c r="D67" t="s">
        <v>213</v>
      </c>
      <c r="E67" s="1" t="s">
        <v>169</v>
      </c>
    </row>
    <row r="68" spans="1:4" ht="12.75">
      <c r="A68" s="1" t="s">
        <v>27</v>
      </c>
      <c r="B68" s="1">
        <v>1</v>
      </c>
      <c r="C68" t="s">
        <v>187</v>
      </c>
      <c r="D68" t="s">
        <v>213</v>
      </c>
    </row>
    <row r="69" spans="1:5" ht="12.75">
      <c r="A69" s="1" t="s">
        <v>27</v>
      </c>
      <c r="B69" s="1">
        <v>3</v>
      </c>
      <c r="C69" t="s">
        <v>187</v>
      </c>
      <c r="D69" t="s">
        <v>213</v>
      </c>
      <c r="E69" s="1" t="s">
        <v>183</v>
      </c>
    </row>
    <row r="70" spans="1:5" ht="12.75">
      <c r="A70" s="1" t="s">
        <v>27</v>
      </c>
      <c r="B70" s="1">
        <v>6</v>
      </c>
      <c r="C70" t="s">
        <v>187</v>
      </c>
      <c r="D70" t="s">
        <v>213</v>
      </c>
      <c r="E70" s="1" t="s">
        <v>169</v>
      </c>
    </row>
    <row r="71" spans="1:5" ht="12.75">
      <c r="A71" s="1" t="s">
        <v>27</v>
      </c>
      <c r="B71" s="1">
        <v>1</v>
      </c>
      <c r="C71" t="s">
        <v>187</v>
      </c>
      <c r="D71" t="s">
        <v>213</v>
      </c>
      <c r="E71" s="1" t="s">
        <v>169</v>
      </c>
    </row>
    <row r="72" spans="1:5" ht="12.75">
      <c r="A72" s="1" t="s">
        <v>32</v>
      </c>
      <c r="B72" s="1">
        <v>2</v>
      </c>
      <c r="C72" t="s">
        <v>33</v>
      </c>
      <c r="D72" t="s">
        <v>219</v>
      </c>
      <c r="E72" s="1" t="s">
        <v>183</v>
      </c>
    </row>
    <row r="73" spans="1:5" ht="12.75">
      <c r="A73" s="1" t="s">
        <v>32</v>
      </c>
      <c r="B73" s="1">
        <v>1</v>
      </c>
      <c r="C73" t="s">
        <v>33</v>
      </c>
      <c r="D73" t="s">
        <v>264</v>
      </c>
      <c r="E73" s="1" t="s">
        <v>183</v>
      </c>
    </row>
    <row r="74" spans="1:5" ht="12.75">
      <c r="A74" s="1" t="s">
        <v>32</v>
      </c>
      <c r="B74" s="1">
        <v>1</v>
      </c>
      <c r="C74" t="s">
        <v>33</v>
      </c>
      <c r="D74" t="s">
        <v>265</v>
      </c>
      <c r="E74" s="1" t="s">
        <v>183</v>
      </c>
    </row>
    <row r="75" spans="1:5" ht="12.75">
      <c r="A75" s="1" t="s">
        <v>32</v>
      </c>
      <c r="B75" s="1">
        <v>1</v>
      </c>
      <c r="C75" t="s">
        <v>33</v>
      </c>
      <c r="D75" t="s">
        <v>266</v>
      </c>
      <c r="E75" s="1" t="s">
        <v>183</v>
      </c>
    </row>
    <row r="76" spans="1:5" ht="12.75">
      <c r="A76" s="1" t="s">
        <v>32</v>
      </c>
      <c r="B76" s="1">
        <v>2</v>
      </c>
      <c r="C76" t="s">
        <v>33</v>
      </c>
      <c r="D76" t="s">
        <v>231</v>
      </c>
      <c r="E76" s="1" t="s">
        <v>169</v>
      </c>
    </row>
    <row r="77" spans="1:5" ht="12.75">
      <c r="A77" s="1" t="s">
        <v>32</v>
      </c>
      <c r="B77" s="1">
        <v>1</v>
      </c>
      <c r="C77" t="s">
        <v>33</v>
      </c>
      <c r="D77" t="s">
        <v>214</v>
      </c>
      <c r="E77" s="1" t="s">
        <v>169</v>
      </c>
    </row>
    <row r="78" spans="1:5" ht="12.75">
      <c r="A78" s="1" t="s">
        <v>32</v>
      </c>
      <c r="B78" s="1">
        <v>1</v>
      </c>
      <c r="C78" t="s">
        <v>34</v>
      </c>
      <c r="D78" t="s">
        <v>267</v>
      </c>
      <c r="E78" s="1" t="s">
        <v>186</v>
      </c>
    </row>
    <row r="79" spans="1:5" ht="12.75">
      <c r="A79" s="1" t="s">
        <v>32</v>
      </c>
      <c r="B79" s="1">
        <v>1</v>
      </c>
      <c r="C79" t="s">
        <v>34</v>
      </c>
      <c r="D79" t="s">
        <v>268</v>
      </c>
      <c r="E79" s="1" t="s">
        <v>169</v>
      </c>
    </row>
    <row r="80" spans="1:5" ht="12.75">
      <c r="A80" s="1" t="s">
        <v>32</v>
      </c>
      <c r="B80" s="1">
        <v>1</v>
      </c>
      <c r="C80" t="s">
        <v>35</v>
      </c>
      <c r="D80" t="s">
        <v>214</v>
      </c>
      <c r="E80" s="1" t="s">
        <v>169</v>
      </c>
    </row>
    <row r="81" spans="1:4" ht="12.75">
      <c r="A81" s="1" t="s">
        <v>32</v>
      </c>
      <c r="B81" s="1">
        <v>1</v>
      </c>
      <c r="C81" t="s">
        <v>36</v>
      </c>
      <c r="D81" t="s">
        <v>269</v>
      </c>
    </row>
    <row r="82" spans="1:5" ht="12.75">
      <c r="A82" s="1" t="s">
        <v>32</v>
      </c>
      <c r="B82" s="1">
        <v>1</v>
      </c>
      <c r="C82" t="s">
        <v>36</v>
      </c>
      <c r="D82" t="s">
        <v>270</v>
      </c>
      <c r="E82" s="1" t="s">
        <v>186</v>
      </c>
    </row>
    <row r="83" spans="1:5" ht="12.75">
      <c r="A83" s="1" t="s">
        <v>32</v>
      </c>
      <c r="B83" s="1">
        <v>2</v>
      </c>
      <c r="C83" t="s">
        <v>36</v>
      </c>
      <c r="D83" t="s">
        <v>269</v>
      </c>
      <c r="E83" s="1" t="s">
        <v>186</v>
      </c>
    </row>
    <row r="84" spans="1:5" ht="12.75">
      <c r="A84" s="1" t="s">
        <v>32</v>
      </c>
      <c r="B84" s="1">
        <v>1</v>
      </c>
      <c r="C84" t="s">
        <v>36</v>
      </c>
      <c r="D84" t="s">
        <v>271</v>
      </c>
      <c r="E84" s="1" t="s">
        <v>186</v>
      </c>
    </row>
    <row r="85" spans="1:5" ht="12.75">
      <c r="A85" s="1" t="s">
        <v>32</v>
      </c>
      <c r="B85" s="1">
        <v>2</v>
      </c>
      <c r="C85" t="s">
        <v>36</v>
      </c>
      <c r="D85" t="s">
        <v>272</v>
      </c>
      <c r="E85" s="1" t="s">
        <v>186</v>
      </c>
    </row>
    <row r="86" spans="1:5" ht="12.75">
      <c r="A86" s="1" t="s">
        <v>32</v>
      </c>
      <c r="B86" s="1">
        <v>1</v>
      </c>
      <c r="C86" t="s">
        <v>36</v>
      </c>
      <c r="D86" t="s">
        <v>273</v>
      </c>
      <c r="E86" s="1" t="s">
        <v>186</v>
      </c>
    </row>
    <row r="87" spans="1:5" ht="12.75">
      <c r="A87" s="1" t="s">
        <v>32</v>
      </c>
      <c r="B87" s="1">
        <v>1</v>
      </c>
      <c r="C87" t="s">
        <v>36</v>
      </c>
      <c r="D87" t="s">
        <v>260</v>
      </c>
      <c r="E87" s="1" t="s">
        <v>186</v>
      </c>
    </row>
    <row r="88" spans="1:5" ht="12.75">
      <c r="A88" s="1" t="s">
        <v>32</v>
      </c>
      <c r="B88" s="1">
        <v>1</v>
      </c>
      <c r="C88" t="s">
        <v>36</v>
      </c>
      <c r="D88" t="s">
        <v>209</v>
      </c>
      <c r="E88" s="1" t="s">
        <v>183</v>
      </c>
    </row>
    <row r="89" spans="1:5" ht="12.75">
      <c r="A89" s="1" t="s">
        <v>32</v>
      </c>
      <c r="B89" s="1">
        <v>1</v>
      </c>
      <c r="C89" t="s">
        <v>36</v>
      </c>
      <c r="D89" t="s">
        <v>274</v>
      </c>
      <c r="E89" s="1" t="s">
        <v>183</v>
      </c>
    </row>
    <row r="90" spans="1:5" ht="12.75">
      <c r="A90" s="1" t="s">
        <v>32</v>
      </c>
      <c r="B90" s="1">
        <v>3</v>
      </c>
      <c r="C90" t="s">
        <v>36</v>
      </c>
      <c r="D90" t="s">
        <v>275</v>
      </c>
      <c r="E90" s="1" t="s">
        <v>183</v>
      </c>
    </row>
    <row r="91" spans="1:5" ht="12.75">
      <c r="A91" s="1" t="s">
        <v>32</v>
      </c>
      <c r="B91" s="1">
        <v>1</v>
      </c>
      <c r="C91" t="s">
        <v>36</v>
      </c>
      <c r="D91" t="s">
        <v>276</v>
      </c>
      <c r="E91" s="1" t="s">
        <v>183</v>
      </c>
    </row>
    <row r="92" spans="1:5" ht="12.75">
      <c r="A92" s="1" t="s">
        <v>32</v>
      </c>
      <c r="B92" s="1">
        <v>1</v>
      </c>
      <c r="C92" t="s">
        <v>36</v>
      </c>
      <c r="D92" t="s">
        <v>277</v>
      </c>
      <c r="E92" s="1" t="s">
        <v>183</v>
      </c>
    </row>
    <row r="93" spans="1:5" ht="12.75">
      <c r="A93" s="1" t="s">
        <v>32</v>
      </c>
      <c r="B93" s="1">
        <v>2</v>
      </c>
      <c r="C93" t="s">
        <v>36</v>
      </c>
      <c r="D93" t="s">
        <v>278</v>
      </c>
      <c r="E93" s="1" t="s">
        <v>183</v>
      </c>
    </row>
    <row r="94" spans="1:5" ht="12.75">
      <c r="A94" s="1" t="s">
        <v>32</v>
      </c>
      <c r="B94" s="1">
        <v>1</v>
      </c>
      <c r="C94" t="s">
        <v>36</v>
      </c>
      <c r="D94" t="s">
        <v>216</v>
      </c>
      <c r="E94" s="1" t="s">
        <v>183</v>
      </c>
    </row>
    <row r="95" spans="1:5" ht="12.75">
      <c r="A95" s="1" t="s">
        <v>32</v>
      </c>
      <c r="B95" s="1">
        <v>1</v>
      </c>
      <c r="C95" t="s">
        <v>36</v>
      </c>
      <c r="D95" t="s">
        <v>190</v>
      </c>
      <c r="E95" s="1" t="s">
        <v>183</v>
      </c>
    </row>
    <row r="96" spans="1:5" ht="12.75">
      <c r="A96" s="1" t="s">
        <v>32</v>
      </c>
      <c r="B96" s="1">
        <v>2</v>
      </c>
      <c r="C96" t="s">
        <v>36</v>
      </c>
      <c r="D96" t="s">
        <v>279</v>
      </c>
      <c r="E96" s="1" t="s">
        <v>169</v>
      </c>
    </row>
    <row r="97" spans="1:5" ht="12.75">
      <c r="A97" s="1" t="s">
        <v>32</v>
      </c>
      <c r="B97" s="1">
        <v>1</v>
      </c>
      <c r="C97" t="s">
        <v>36</v>
      </c>
      <c r="D97" t="s">
        <v>280</v>
      </c>
      <c r="E97" s="1" t="s">
        <v>169</v>
      </c>
    </row>
    <row r="98" spans="1:5" ht="12.75">
      <c r="A98" s="1" t="s">
        <v>32</v>
      </c>
      <c r="B98" s="1">
        <v>2</v>
      </c>
      <c r="C98" t="s">
        <v>36</v>
      </c>
      <c r="D98" t="s">
        <v>281</v>
      </c>
      <c r="E98" s="1" t="s">
        <v>169</v>
      </c>
    </row>
    <row r="99" spans="1:5" ht="12.75">
      <c r="A99" s="1" t="s">
        <v>32</v>
      </c>
      <c r="B99" s="1">
        <v>1</v>
      </c>
      <c r="C99" t="s">
        <v>36</v>
      </c>
      <c r="D99" t="s">
        <v>262</v>
      </c>
      <c r="E99" s="1" t="s">
        <v>169</v>
      </c>
    </row>
    <row r="100" spans="1:5" ht="12.75">
      <c r="A100" s="1" t="s">
        <v>32</v>
      </c>
      <c r="B100" s="1">
        <v>2</v>
      </c>
      <c r="C100" t="s">
        <v>36</v>
      </c>
      <c r="D100" t="s">
        <v>209</v>
      </c>
      <c r="E100" s="1" t="s">
        <v>192</v>
      </c>
    </row>
    <row r="101" spans="1:5" ht="12.75">
      <c r="A101" s="1" t="s">
        <v>32</v>
      </c>
      <c r="B101" s="1">
        <v>1</v>
      </c>
      <c r="C101" t="s">
        <v>36</v>
      </c>
      <c r="D101" t="s">
        <v>191</v>
      </c>
      <c r="E101" s="1" t="s">
        <v>192</v>
      </c>
    </row>
    <row r="102" spans="1:5" ht="12.75">
      <c r="A102" s="1" t="s">
        <v>32</v>
      </c>
      <c r="B102" s="1">
        <v>1</v>
      </c>
      <c r="C102" t="s">
        <v>36</v>
      </c>
      <c r="D102" t="s">
        <v>282</v>
      </c>
      <c r="E102" s="1" t="s">
        <v>192</v>
      </c>
    </row>
    <row r="103" spans="1:5" ht="12.75">
      <c r="A103" s="1" t="s">
        <v>32</v>
      </c>
      <c r="B103" s="1">
        <v>1</v>
      </c>
      <c r="C103" t="s">
        <v>38</v>
      </c>
      <c r="D103" t="s">
        <v>283</v>
      </c>
      <c r="E103" s="1" t="s">
        <v>186</v>
      </c>
    </row>
    <row r="104" spans="1:5" ht="12.75">
      <c r="A104" s="1" t="s">
        <v>32</v>
      </c>
      <c r="B104" s="1">
        <v>1</v>
      </c>
      <c r="C104" t="s">
        <v>38</v>
      </c>
      <c r="D104" t="s">
        <v>284</v>
      </c>
      <c r="E104" s="1" t="s">
        <v>186</v>
      </c>
    </row>
    <row r="105" spans="1:5" ht="12.75">
      <c r="A105" s="1" t="s">
        <v>32</v>
      </c>
      <c r="B105" s="1">
        <v>1</v>
      </c>
      <c r="C105" t="s">
        <v>38</v>
      </c>
      <c r="D105" t="s">
        <v>225</v>
      </c>
      <c r="E105" s="1" t="s">
        <v>183</v>
      </c>
    </row>
    <row r="106" spans="1:5" ht="12.75">
      <c r="A106" s="1" t="s">
        <v>32</v>
      </c>
      <c r="B106" s="1">
        <v>1</v>
      </c>
      <c r="C106" t="s">
        <v>38</v>
      </c>
      <c r="D106" t="s">
        <v>285</v>
      </c>
      <c r="E106" s="1" t="s">
        <v>183</v>
      </c>
    </row>
    <row r="107" spans="1:5" ht="12.75">
      <c r="A107" s="1" t="s">
        <v>32</v>
      </c>
      <c r="B107" s="1">
        <v>1</v>
      </c>
      <c r="C107" t="s">
        <v>38</v>
      </c>
      <c r="D107" t="s">
        <v>261</v>
      </c>
      <c r="E107" s="1" t="s">
        <v>192</v>
      </c>
    </row>
    <row r="108" spans="1:5" ht="12.75">
      <c r="A108" s="1" t="s">
        <v>39</v>
      </c>
      <c r="B108" s="1">
        <v>1</v>
      </c>
      <c r="C108" t="s">
        <v>232</v>
      </c>
      <c r="D108" t="s">
        <v>286</v>
      </c>
      <c r="E108" s="1" t="s">
        <v>186</v>
      </c>
    </row>
    <row r="109" spans="1:5" ht="12.75">
      <c r="A109" s="1" t="s">
        <v>39</v>
      </c>
      <c r="B109" s="1">
        <v>1</v>
      </c>
      <c r="C109" t="s">
        <v>232</v>
      </c>
      <c r="D109" t="s">
        <v>287</v>
      </c>
      <c r="E109" s="1" t="s">
        <v>183</v>
      </c>
    </row>
    <row r="110" spans="1:5" ht="12.75">
      <c r="A110" s="1" t="s">
        <v>39</v>
      </c>
      <c r="B110" s="1">
        <v>1</v>
      </c>
      <c r="C110" t="s">
        <v>235</v>
      </c>
      <c r="D110" t="s">
        <v>288</v>
      </c>
      <c r="E110" s="1" t="s">
        <v>183</v>
      </c>
    </row>
    <row r="111" spans="1:4" ht="12.75">
      <c r="A111" s="1" t="s">
        <v>41</v>
      </c>
      <c r="B111" s="1">
        <v>1</v>
      </c>
      <c r="C111" t="s">
        <v>15</v>
      </c>
      <c r="D111" t="s">
        <v>238</v>
      </c>
    </row>
    <row r="112" spans="1:4" ht="12.75">
      <c r="A112" s="1" t="s">
        <v>41</v>
      </c>
      <c r="B112" s="1">
        <v>1</v>
      </c>
      <c r="C112" t="s">
        <v>15</v>
      </c>
      <c r="D112" t="s">
        <v>289</v>
      </c>
    </row>
    <row r="113" spans="1:4" ht="12.75">
      <c r="A113" s="1" t="s">
        <v>41</v>
      </c>
      <c r="B113" s="1">
        <v>1</v>
      </c>
      <c r="C113" t="s">
        <v>15</v>
      </c>
      <c r="D113" t="s">
        <v>290</v>
      </c>
    </row>
    <row r="114" spans="1:5" ht="12.75">
      <c r="A114" s="1" t="s">
        <v>41</v>
      </c>
      <c r="B114" s="1">
        <v>1</v>
      </c>
      <c r="C114" t="s">
        <v>15</v>
      </c>
      <c r="D114" t="s">
        <v>291</v>
      </c>
      <c r="E114" s="1" t="s">
        <v>183</v>
      </c>
    </row>
    <row r="115" spans="1:5" ht="12.75">
      <c r="A115" s="1" t="s">
        <v>41</v>
      </c>
      <c r="B115" s="1">
        <v>1</v>
      </c>
      <c r="C115" t="s">
        <v>15</v>
      </c>
      <c r="D115" t="s">
        <v>240</v>
      </c>
      <c r="E115" s="1" t="s">
        <v>183</v>
      </c>
    </row>
    <row r="116" spans="1:5" ht="12.75">
      <c r="A116" s="1" t="s">
        <v>41</v>
      </c>
      <c r="B116" s="1">
        <v>1</v>
      </c>
      <c r="C116" t="s">
        <v>15</v>
      </c>
      <c r="D116" t="s">
        <v>292</v>
      </c>
      <c r="E116" s="1" t="s">
        <v>183</v>
      </c>
    </row>
    <row r="117" spans="1:5" ht="12.75">
      <c r="A117" s="1" t="s">
        <v>41</v>
      </c>
      <c r="B117" s="1">
        <v>1</v>
      </c>
      <c r="C117" t="s">
        <v>15</v>
      </c>
      <c r="D117" t="s">
        <v>293</v>
      </c>
      <c r="E117" s="1" t="s">
        <v>169</v>
      </c>
    </row>
    <row r="118" spans="1:5" ht="12.75">
      <c r="A118" s="1" t="s">
        <v>41</v>
      </c>
      <c r="B118" s="1">
        <v>1</v>
      </c>
      <c r="C118" t="s">
        <v>15</v>
      </c>
      <c r="D118" t="s">
        <v>294</v>
      </c>
      <c r="E118" s="1" t="s">
        <v>169</v>
      </c>
    </row>
    <row r="119" spans="1:4" ht="12.75">
      <c r="A119" s="1" t="s">
        <v>41</v>
      </c>
      <c r="B119" s="1">
        <v>1</v>
      </c>
      <c r="C119" t="s">
        <v>18</v>
      </c>
      <c r="D119" t="s">
        <v>295</v>
      </c>
    </row>
    <row r="120" spans="1:5" ht="12.75">
      <c r="A120" s="1" t="s">
        <v>41</v>
      </c>
      <c r="B120" s="1">
        <v>1</v>
      </c>
      <c r="C120" t="s">
        <v>42</v>
      </c>
      <c r="D120" t="s">
        <v>197</v>
      </c>
      <c r="E120" s="1" t="s">
        <v>183</v>
      </c>
    </row>
    <row r="121" spans="1:5" ht="12.75">
      <c r="A121" s="1" t="s">
        <v>41</v>
      </c>
      <c r="B121" s="1">
        <v>1</v>
      </c>
      <c r="C121" t="s">
        <v>42</v>
      </c>
      <c r="D121" t="s">
        <v>296</v>
      </c>
      <c r="E121" s="1" t="s">
        <v>183</v>
      </c>
    </row>
    <row r="122" spans="1:5" ht="12.75">
      <c r="A122" s="1" t="s">
        <v>41</v>
      </c>
      <c r="B122" s="1">
        <v>3</v>
      </c>
      <c r="C122" t="s">
        <v>42</v>
      </c>
      <c r="D122" t="s">
        <v>197</v>
      </c>
      <c r="E122" s="1" t="s">
        <v>169</v>
      </c>
    </row>
    <row r="123" spans="1:5" ht="12.75">
      <c r="A123" s="1" t="s">
        <v>41</v>
      </c>
      <c r="B123" s="1">
        <v>2</v>
      </c>
      <c r="C123" t="s">
        <v>42</v>
      </c>
      <c r="D123" t="s">
        <v>250</v>
      </c>
      <c r="E123" s="1" t="s">
        <v>169</v>
      </c>
    </row>
    <row r="124" spans="1:5" ht="12.75">
      <c r="A124" s="1" t="s">
        <v>41</v>
      </c>
      <c r="B124" s="1">
        <v>1</v>
      </c>
      <c r="C124" t="s">
        <v>42</v>
      </c>
      <c r="D124" t="s">
        <v>297</v>
      </c>
      <c r="E124" s="1" t="s">
        <v>169</v>
      </c>
    </row>
  </sheetData>
  <printOptions gridLines="1" horizontalCentered="1" verticalCentered="1"/>
  <pageMargins left="0.7874015748031497" right="0" top="0.5905511811023623" bottom="0" header="0.31496062992125984" footer="0"/>
  <pageSetup fitToHeight="2" horizontalDpi="600" verticalDpi="600" orientation="portrait" paperSize="9" scale="79" r:id="rId1"/>
  <headerFooter alignWithMargins="0">
    <oddHeader>&amp;C&amp;"Arial,Fett"&amp;12&amp;EZuordnung von Hilfen zu den Trägern - RSD A - Juli 2005</oddHeader>
    <oddFooter>&amp;C&amp;"Arial,Fett"&amp;12&amp;P</oddFooter>
  </headerFooter>
  <rowBreaks count="1" manualBreakCount="1">
    <brk id="65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5.421875" style="0" bestFit="1" customWidth="1"/>
    <col min="3" max="3" width="11.421875" style="1" customWidth="1"/>
    <col min="4" max="4" width="2.00390625" style="0" bestFit="1" customWidth="1"/>
    <col min="5" max="5" width="18.8515625" style="1" bestFit="1" customWidth="1"/>
    <col min="6" max="6" width="11.7109375" style="0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72</v>
      </c>
      <c r="E3" s="4" t="s">
        <v>118</v>
      </c>
      <c r="F3" s="4" t="s">
        <v>119</v>
      </c>
    </row>
    <row r="4" spans="1:7" ht="12.75">
      <c r="A4" s="2" t="s">
        <v>9</v>
      </c>
      <c r="B4" t="s">
        <v>91</v>
      </c>
      <c r="C4" s="6"/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6">
        <v>3</v>
      </c>
      <c r="D5" t="s">
        <v>77</v>
      </c>
      <c r="E5" s="1" t="s">
        <v>44</v>
      </c>
      <c r="F5" s="23">
        <v>1695.45</v>
      </c>
      <c r="G5" t="s">
        <v>121</v>
      </c>
    </row>
    <row r="6" spans="1:7" ht="12.75">
      <c r="A6" s="2" t="s">
        <v>93</v>
      </c>
      <c r="B6" t="s">
        <v>94</v>
      </c>
      <c r="C6" s="6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6"/>
      <c r="D7" t="s">
        <v>78</v>
      </c>
      <c r="E7" s="1" t="s">
        <v>66</v>
      </c>
      <c r="F7" s="23"/>
      <c r="G7" t="s">
        <v>121</v>
      </c>
    </row>
    <row r="8" spans="1:7" ht="12.75">
      <c r="A8" s="2" t="s">
        <v>13</v>
      </c>
      <c r="B8" t="s">
        <v>114</v>
      </c>
      <c r="C8" s="6"/>
      <c r="D8" t="s">
        <v>79</v>
      </c>
      <c r="E8" s="1" t="s">
        <v>113</v>
      </c>
      <c r="F8" s="23">
        <v>43.28</v>
      </c>
      <c r="G8" t="s">
        <v>121</v>
      </c>
    </row>
    <row r="9" spans="1:7" ht="12.75">
      <c r="A9" s="2" t="s">
        <v>13</v>
      </c>
      <c r="B9" t="s">
        <v>115</v>
      </c>
      <c r="C9" s="6"/>
      <c r="D9" t="s">
        <v>79</v>
      </c>
      <c r="E9" s="1" t="s">
        <v>111</v>
      </c>
      <c r="F9" s="23"/>
      <c r="G9" t="s">
        <v>121</v>
      </c>
    </row>
    <row r="10" spans="1:7" ht="12.75">
      <c r="A10" s="2" t="s">
        <v>96</v>
      </c>
      <c r="B10" t="s">
        <v>97</v>
      </c>
      <c r="C10" s="6"/>
      <c r="D10" t="s">
        <v>78</v>
      </c>
      <c r="E10" s="1" t="s">
        <v>98</v>
      </c>
      <c r="F10" s="23"/>
      <c r="G10" t="s">
        <v>121</v>
      </c>
    </row>
    <row r="11" spans="1:7" ht="12.75">
      <c r="A11" s="2" t="s">
        <v>116</v>
      </c>
      <c r="B11" t="s">
        <v>117</v>
      </c>
      <c r="C11" s="6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6"/>
      <c r="F12" s="23"/>
    </row>
    <row r="13" spans="1:7" ht="12.75">
      <c r="A13" s="2" t="s">
        <v>14</v>
      </c>
      <c r="B13" t="s">
        <v>15</v>
      </c>
      <c r="C13" s="6">
        <v>23</v>
      </c>
      <c r="D13" t="s">
        <v>78</v>
      </c>
      <c r="E13" s="1" t="s">
        <v>46</v>
      </c>
      <c r="F13" s="23">
        <v>15278.22</v>
      </c>
      <c r="G13" t="s">
        <v>121</v>
      </c>
    </row>
    <row r="14" spans="1:7" ht="12.75">
      <c r="A14" s="2" t="s">
        <v>14</v>
      </c>
      <c r="B14" t="s">
        <v>16</v>
      </c>
      <c r="C14" s="6">
        <v>2</v>
      </c>
      <c r="D14" t="s">
        <v>78</v>
      </c>
      <c r="E14" s="1" t="s">
        <v>47</v>
      </c>
      <c r="F14" s="23"/>
      <c r="G14" t="s">
        <v>121</v>
      </c>
    </row>
    <row r="15" spans="1:7" ht="12.75">
      <c r="A15" s="2" t="s">
        <v>14</v>
      </c>
      <c r="B15" t="s">
        <v>17</v>
      </c>
      <c r="C15" s="6">
        <v>1</v>
      </c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6">
        <v>6</v>
      </c>
      <c r="D16" t="s">
        <v>78</v>
      </c>
      <c r="E16" s="1" t="s">
        <v>49</v>
      </c>
      <c r="F16" s="23">
        <v>6823.75</v>
      </c>
      <c r="G16" t="s">
        <v>121</v>
      </c>
    </row>
    <row r="17" spans="1:7" ht="12.75">
      <c r="A17" s="2" t="s">
        <v>19</v>
      </c>
      <c r="B17" t="s">
        <v>20</v>
      </c>
      <c r="C17" s="6">
        <v>2</v>
      </c>
      <c r="D17" t="s">
        <v>78</v>
      </c>
      <c r="E17" s="1" t="s">
        <v>45</v>
      </c>
      <c r="F17" s="23">
        <v>1620</v>
      </c>
      <c r="G17" t="s">
        <v>121</v>
      </c>
    </row>
    <row r="18" spans="1:7" ht="12.75">
      <c r="A18" s="2" t="s">
        <v>21</v>
      </c>
      <c r="B18" t="s">
        <v>22</v>
      </c>
      <c r="C18" s="6">
        <v>6</v>
      </c>
      <c r="D18" t="s">
        <v>78</v>
      </c>
      <c r="E18" s="1" t="s">
        <v>50</v>
      </c>
      <c r="F18" s="23">
        <v>4126.03</v>
      </c>
      <c r="G18" t="s">
        <v>121</v>
      </c>
    </row>
    <row r="19" spans="1:7" ht="12.75">
      <c r="A19" s="2" t="s">
        <v>23</v>
      </c>
      <c r="B19" t="s">
        <v>24</v>
      </c>
      <c r="C19" s="6">
        <v>32</v>
      </c>
      <c r="D19" t="s">
        <v>78</v>
      </c>
      <c r="E19" s="1" t="s">
        <v>51</v>
      </c>
      <c r="F19" s="23">
        <v>42735.55</v>
      </c>
      <c r="G19" t="s">
        <v>121</v>
      </c>
    </row>
    <row r="20" spans="1:6" ht="12.75">
      <c r="A20" s="2"/>
      <c r="C20" s="6"/>
      <c r="F20" s="23"/>
    </row>
    <row r="21" spans="1:7" ht="12.75">
      <c r="A21" s="2" t="s">
        <v>25</v>
      </c>
      <c r="B21" t="s">
        <v>26</v>
      </c>
      <c r="C21" s="6">
        <v>14</v>
      </c>
      <c r="D21" t="s">
        <v>77</v>
      </c>
      <c r="E21" s="1" t="s">
        <v>52</v>
      </c>
      <c r="F21" s="23">
        <v>20749.58</v>
      </c>
      <c r="G21" t="s">
        <v>121</v>
      </c>
    </row>
    <row r="22" spans="1:7" ht="12.75">
      <c r="A22" s="2" t="s">
        <v>102</v>
      </c>
      <c r="B22" t="s">
        <v>101</v>
      </c>
      <c r="C22" s="6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6"/>
      <c r="F23" s="23"/>
    </row>
    <row r="24" spans="1:7" ht="12.75">
      <c r="A24" s="2" t="s">
        <v>27</v>
      </c>
      <c r="B24" t="s">
        <v>151</v>
      </c>
      <c r="C24" s="6">
        <v>18</v>
      </c>
      <c r="D24" t="s">
        <v>79</v>
      </c>
      <c r="E24" s="1" t="s">
        <v>67</v>
      </c>
      <c r="F24" s="23">
        <v>23889.55</v>
      </c>
      <c r="G24" t="s">
        <v>121</v>
      </c>
    </row>
    <row r="25" spans="1:7" ht="12.75">
      <c r="A25" s="2" t="s">
        <v>27</v>
      </c>
      <c r="B25" t="s">
        <v>29</v>
      </c>
      <c r="C25" s="6"/>
      <c r="D25" t="s">
        <v>79</v>
      </c>
      <c r="E25" s="1" t="s">
        <v>53</v>
      </c>
      <c r="F25" s="23"/>
      <c r="G25" t="s">
        <v>121</v>
      </c>
    </row>
    <row r="26" spans="1:7" ht="12.75">
      <c r="A26" s="2" t="s">
        <v>27</v>
      </c>
      <c r="B26" t="s">
        <v>152</v>
      </c>
      <c r="C26" s="6">
        <v>9</v>
      </c>
      <c r="D26" t="s">
        <v>79</v>
      </c>
      <c r="E26" s="1" t="s">
        <v>54</v>
      </c>
      <c r="F26" s="23">
        <v>17322.88</v>
      </c>
      <c r="G26" t="s">
        <v>121</v>
      </c>
    </row>
    <row r="27" spans="1:7" ht="12.75">
      <c r="A27" s="2" t="s">
        <v>27</v>
      </c>
      <c r="B27" t="s">
        <v>153</v>
      </c>
      <c r="C27" s="6">
        <v>4</v>
      </c>
      <c r="D27" t="s">
        <v>79</v>
      </c>
      <c r="E27" s="1" t="s">
        <v>55</v>
      </c>
      <c r="F27" s="23">
        <v>0</v>
      </c>
      <c r="G27" t="s">
        <v>121</v>
      </c>
    </row>
    <row r="28" spans="1:7" ht="12.75">
      <c r="A28" s="2" t="s">
        <v>27</v>
      </c>
      <c r="B28" t="s">
        <v>100</v>
      </c>
      <c r="C28" s="6">
        <v>1</v>
      </c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6"/>
      <c r="D29" t="s">
        <v>79</v>
      </c>
      <c r="E29" s="1" t="s">
        <v>85</v>
      </c>
      <c r="F29" s="23">
        <v>3229.25</v>
      </c>
      <c r="G29" t="s">
        <v>121</v>
      </c>
    </row>
    <row r="30" spans="1:6" ht="12.75">
      <c r="A30" s="2"/>
      <c r="C30" s="6"/>
      <c r="F30" s="23"/>
    </row>
    <row r="31" spans="1:7" ht="12.75">
      <c r="A31" s="2" t="s">
        <v>32</v>
      </c>
      <c r="B31" t="s">
        <v>33</v>
      </c>
      <c r="C31" s="6">
        <v>10</v>
      </c>
      <c r="D31" t="s">
        <v>79</v>
      </c>
      <c r="E31" s="1" t="s">
        <v>56</v>
      </c>
      <c r="F31" s="23">
        <v>27442.49</v>
      </c>
      <c r="G31" t="s">
        <v>121</v>
      </c>
    </row>
    <row r="32" spans="1:7" ht="12.75">
      <c r="A32" s="2" t="s">
        <v>32</v>
      </c>
      <c r="B32" t="s">
        <v>34</v>
      </c>
      <c r="C32" s="6">
        <v>2</v>
      </c>
      <c r="D32" t="s">
        <v>79</v>
      </c>
      <c r="E32" s="1" t="s">
        <v>57</v>
      </c>
      <c r="F32" s="23">
        <v>10619.18</v>
      </c>
      <c r="G32" t="s">
        <v>121</v>
      </c>
    </row>
    <row r="33" spans="1:7" ht="12.75">
      <c r="A33" s="2" t="s">
        <v>32</v>
      </c>
      <c r="B33" t="s">
        <v>35</v>
      </c>
      <c r="C33" s="6">
        <v>12</v>
      </c>
      <c r="D33" t="s">
        <v>79</v>
      </c>
      <c r="E33" s="1" t="s">
        <v>58</v>
      </c>
      <c r="F33" s="23">
        <v>21195.92</v>
      </c>
      <c r="G33" t="s">
        <v>121</v>
      </c>
    </row>
    <row r="34" spans="1:7" ht="12.75">
      <c r="A34" s="2" t="s">
        <v>32</v>
      </c>
      <c r="B34" t="s">
        <v>36</v>
      </c>
      <c r="C34" s="6">
        <v>37</v>
      </c>
      <c r="D34" t="s">
        <v>79</v>
      </c>
      <c r="E34" s="1" t="s">
        <v>59</v>
      </c>
      <c r="F34" s="23">
        <v>166659.31</v>
      </c>
      <c r="G34" t="s">
        <v>121</v>
      </c>
    </row>
    <row r="35" spans="1:7" ht="12.75">
      <c r="A35" s="2" t="s">
        <v>32</v>
      </c>
      <c r="B35" t="s">
        <v>37</v>
      </c>
      <c r="C35" s="6">
        <v>6</v>
      </c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6">
        <v>4</v>
      </c>
      <c r="D36" t="s">
        <v>79</v>
      </c>
      <c r="E36" s="1" t="s">
        <v>60</v>
      </c>
      <c r="F36" s="23">
        <v>7332.89</v>
      </c>
      <c r="G36" t="s">
        <v>121</v>
      </c>
    </row>
    <row r="37" spans="1:7" ht="12.75">
      <c r="A37" s="2" t="s">
        <v>39</v>
      </c>
      <c r="B37" t="s">
        <v>90</v>
      </c>
      <c r="C37" s="6"/>
      <c r="D37" t="s">
        <v>78</v>
      </c>
      <c r="E37" s="1" t="s">
        <v>61</v>
      </c>
      <c r="F37" s="23"/>
      <c r="G37" t="s">
        <v>121</v>
      </c>
    </row>
    <row r="38" spans="1:7" ht="12.75">
      <c r="A38" s="2" t="s">
        <v>39</v>
      </c>
      <c r="B38" t="s">
        <v>40</v>
      </c>
      <c r="C38" s="6">
        <v>3</v>
      </c>
      <c r="D38" t="s">
        <v>79</v>
      </c>
      <c r="E38" s="1" t="s">
        <v>62</v>
      </c>
      <c r="F38" s="23">
        <v>6184.82</v>
      </c>
      <c r="G38" t="s">
        <v>121</v>
      </c>
    </row>
    <row r="39" spans="1:6" ht="12.75">
      <c r="A39" s="2"/>
      <c r="C39" s="6"/>
      <c r="F39" s="23"/>
    </row>
    <row r="40" spans="1:7" ht="12.75">
      <c r="A40" s="2" t="s">
        <v>41</v>
      </c>
      <c r="B40" t="s">
        <v>15</v>
      </c>
      <c r="C40" s="6">
        <v>7</v>
      </c>
      <c r="D40" t="s">
        <v>78</v>
      </c>
      <c r="E40" s="1" t="s">
        <v>63</v>
      </c>
      <c r="F40" s="23">
        <v>4968.49</v>
      </c>
      <c r="G40" t="s">
        <v>121</v>
      </c>
    </row>
    <row r="41" spans="1:7" ht="12.75">
      <c r="A41" s="2" t="s">
        <v>41</v>
      </c>
      <c r="B41" t="s">
        <v>18</v>
      </c>
      <c r="C41" s="6">
        <v>2</v>
      </c>
      <c r="D41" t="s">
        <v>78</v>
      </c>
      <c r="E41" s="1" t="s">
        <v>64</v>
      </c>
      <c r="F41" s="23">
        <v>199.77</v>
      </c>
      <c r="G41" t="s">
        <v>121</v>
      </c>
    </row>
    <row r="42" spans="1:7" ht="12.75">
      <c r="A42" s="2" t="s">
        <v>41</v>
      </c>
      <c r="B42" t="s">
        <v>42</v>
      </c>
      <c r="C42" s="6">
        <v>7</v>
      </c>
      <c r="D42" t="s">
        <v>78</v>
      </c>
      <c r="E42" s="1" t="s">
        <v>65</v>
      </c>
      <c r="F42" s="23">
        <v>580.2</v>
      </c>
      <c r="G42" t="s">
        <v>121</v>
      </c>
    </row>
    <row r="43" spans="1:6" ht="12.75">
      <c r="A43" s="2"/>
      <c r="C43" s="6"/>
      <c r="F43" s="23"/>
    </row>
    <row r="44" spans="1:7" ht="12.75">
      <c r="A44" s="2" t="s">
        <v>104</v>
      </c>
      <c r="B44" t="s">
        <v>107</v>
      </c>
      <c r="C44" s="6">
        <v>1</v>
      </c>
      <c r="D44" t="s">
        <v>79</v>
      </c>
      <c r="E44" s="1" t="s">
        <v>106</v>
      </c>
      <c r="F44" s="23">
        <v>166.92</v>
      </c>
      <c r="G44" t="s">
        <v>121</v>
      </c>
    </row>
    <row r="45" spans="1:7" ht="12.75">
      <c r="A45" s="2" t="s">
        <v>104</v>
      </c>
      <c r="B45" t="s">
        <v>108</v>
      </c>
      <c r="C45" s="6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6"/>
      <c r="D46" t="s">
        <v>78</v>
      </c>
      <c r="E46" s="1" t="s">
        <v>165</v>
      </c>
      <c r="F46" s="23">
        <v>3858.24</v>
      </c>
      <c r="G46" t="s">
        <v>121</v>
      </c>
    </row>
    <row r="47" spans="1:7" ht="12.75">
      <c r="A47" s="2" t="s">
        <v>104</v>
      </c>
      <c r="B47" t="s">
        <v>110</v>
      </c>
      <c r="C47" s="6"/>
      <c r="D47" t="s">
        <v>79</v>
      </c>
      <c r="E47" s="1" t="s">
        <v>166</v>
      </c>
      <c r="F47" s="23"/>
      <c r="G47" t="s">
        <v>121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4">
        <f>SUM(C4:C47)</f>
        <v>212</v>
      </c>
      <c r="F51" s="21">
        <f>SUM(F4:F47)</f>
        <v>386721.77</v>
      </c>
      <c r="G51" t="s">
        <v>121</v>
      </c>
    </row>
    <row r="52" ht="12.75">
      <c r="B52" s="5" t="s">
        <v>80</v>
      </c>
    </row>
    <row r="53" spans="2:6" ht="12.75">
      <c r="B53" s="18"/>
      <c r="C53" s="4" t="s">
        <v>84</v>
      </c>
      <c r="F53" s="4" t="s">
        <v>120</v>
      </c>
    </row>
    <row r="54" spans="2:7" ht="12.75">
      <c r="B54" s="13" t="s">
        <v>81</v>
      </c>
      <c r="C54" s="24">
        <f>SUM(C7+C10+C13+C14+C15+C16+C17+C18+C19+C37+C40+C41+C42+C45+C46)</f>
        <v>88</v>
      </c>
      <c r="F54" s="20">
        <f>SUM(F7+F10+F13+F14+F15+F16+F17+F18+F19+F37+F40+F41+F42+F45+F46)</f>
        <v>80190.25000000001</v>
      </c>
      <c r="G54" t="s">
        <v>121</v>
      </c>
    </row>
    <row r="55" spans="2:7" ht="12.75">
      <c r="B55" s="13" t="s">
        <v>82</v>
      </c>
      <c r="C55" s="24">
        <f>SUM(C4+C5+C21+C22)</f>
        <v>17</v>
      </c>
      <c r="F55" s="20">
        <f>SUM(F4+F5+F21+F22)</f>
        <v>22445.030000000002</v>
      </c>
      <c r="G55" t="s">
        <v>121</v>
      </c>
    </row>
    <row r="56" spans="2:7" ht="12.75">
      <c r="B56" s="13" t="s">
        <v>83</v>
      </c>
      <c r="C56" s="24">
        <f>SUM(C6+C8+C9+C11+C24+C25+C26+C27+C28+C29+C31+C32+C33+C34+C35+C36+C38+C44+C47)</f>
        <v>107</v>
      </c>
      <c r="F56" s="20">
        <f>SUM(F6+F8+F9+F11+F24+F25+F26+F27+F28+F29+F31+F32+F33+F34+F35+F36+F38+F44+F47)</f>
        <v>284086.49</v>
      </c>
      <c r="G56" t="s">
        <v>121</v>
      </c>
    </row>
    <row r="57" spans="2:7" ht="12.75">
      <c r="B57" s="13" t="s">
        <v>87</v>
      </c>
      <c r="C57" s="4">
        <f>SUM(C54:C56)</f>
        <v>212</v>
      </c>
      <c r="F57" s="21">
        <f>SUM(F54:F56)</f>
        <v>386721.77</v>
      </c>
      <c r="G57" t="s">
        <v>121</v>
      </c>
    </row>
  </sheetData>
  <printOptions gridLines="1" horizont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RSD B - Juli 2005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2005-08-12T12:04:38Z</cp:lastPrinted>
  <dcterms:created xsi:type="dcterms:W3CDTF">2004-06-02T09:09:14Z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